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19815" windowHeight="6795"/>
  </bookViews>
  <sheets>
    <sheet name="Reporte de Formatos" sheetId="1" r:id="rId1"/>
  </sheets>
  <externalReferences>
    <externalReference r:id="rId2"/>
  </externalReferences>
  <calcPr calcId="145621"/>
</workbook>
</file>

<file path=xl/calcChain.xml><?xml version="1.0" encoding="utf-8"?>
<calcChain xmlns="http://schemas.openxmlformats.org/spreadsheetml/2006/main">
  <c r="H47" i="1" l="1"/>
  <c r="H45" i="1"/>
  <c r="H42" i="1"/>
  <c r="H37" i="1"/>
  <c r="H36" i="1"/>
  <c r="H35" i="1"/>
  <c r="H32" i="1"/>
  <c r="H31" i="1"/>
  <c r="H30" i="1"/>
  <c r="H28" i="1"/>
  <c r="H27" i="1"/>
  <c r="H26" i="1"/>
  <c r="H25" i="1"/>
  <c r="H24" i="1"/>
  <c r="H23" i="1"/>
  <c r="H21" i="1"/>
  <c r="H20" i="1"/>
  <c r="H19" i="1"/>
  <c r="H18" i="1"/>
  <c r="H16" i="1"/>
  <c r="H15" i="1"/>
  <c r="H14" i="1"/>
  <c r="H12" i="1"/>
  <c r="H11" i="1"/>
  <c r="H10" i="1"/>
  <c r="H8" i="1"/>
</calcChain>
</file>

<file path=xl/sharedStrings.xml><?xml version="1.0" encoding="utf-8"?>
<sst xmlns="http://schemas.openxmlformats.org/spreadsheetml/2006/main" count="390" uniqueCount="186">
  <si>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</si>
  <si>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</si>
  <si>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</si>
  <si>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</si>
  <si>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</si>
  <si>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</si>
  <si>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</si>
  <si>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</si>
  <si>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</si>
  <si>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</si>
  <si>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</si>
  <si>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</si>
  <si>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</si>
  <si>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</si>
  <si>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</si>
  <si>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</si>
  <si>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</si>
  <si>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</si>
  <si>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</si>
  <si>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</si>
  <si>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</si>
  <si>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</si>
  <si>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</si>
  <si>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</si>
  <si>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</si>
  <si>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</si>
  <si>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</si>
  <si>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</si>
  <si>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</si>
  <si>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</si>
  <si>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</si>
  <si>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</si>
  <si>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</si>
  <si>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</si>
  <si>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</si>
  <si>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</si>
  <si>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</si>
  <si>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</si>
  <si>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</si>
  <si>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</si>
  <si>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</si>
  <si>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</si>
  <si>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</si>
  <si>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</si>
  <si>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</si>
  <si>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</si>
  <si>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</si>
  <si>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</si>
  <si>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</si>
  <si>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</si>
  <si>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</si>
  <si>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</si>
  <si>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</si>
  <si>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1100</t>
  </si>
  <si>
    <t>Tesoreria Municipal</t>
  </si>
  <si>
    <t>2100</t>
  </si>
  <si>
    <t>3100</t>
  </si>
  <si>
    <t>4300</t>
  </si>
  <si>
    <t>5100</t>
  </si>
  <si>
    <t>No hubo modificación</t>
  </si>
  <si>
    <t>1200</t>
  </si>
  <si>
    <t>1300</t>
  </si>
  <si>
    <t>1400</t>
  </si>
  <si>
    <t>1500</t>
  </si>
  <si>
    <t>1600</t>
  </si>
  <si>
    <t>1700</t>
  </si>
  <si>
    <t>2200</t>
  </si>
  <si>
    <t>2300</t>
  </si>
  <si>
    <t>2400</t>
  </si>
  <si>
    <t>2500</t>
  </si>
  <si>
    <t>2600</t>
  </si>
  <si>
    <t>2700</t>
  </si>
  <si>
    <t>2800</t>
  </si>
  <si>
    <t>2900</t>
  </si>
  <si>
    <t>3200</t>
  </si>
  <si>
    <t>3300</t>
  </si>
  <si>
    <t>3400</t>
  </si>
  <si>
    <t>3500</t>
  </si>
  <si>
    <t>3600</t>
  </si>
  <si>
    <t>3700</t>
  </si>
  <si>
    <t>3800</t>
  </si>
  <si>
    <t>3900</t>
  </si>
  <si>
    <t>4400</t>
  </si>
  <si>
    <t>4500</t>
  </si>
  <si>
    <t>5200</t>
  </si>
  <si>
    <t>5400</t>
  </si>
  <si>
    <t>5600</t>
  </si>
  <si>
    <t>9900</t>
  </si>
  <si>
    <t>4100</t>
  </si>
  <si>
    <t>4200</t>
  </si>
  <si>
    <t>4600</t>
  </si>
  <si>
    <t>4700</t>
  </si>
  <si>
    <t>4800</t>
  </si>
  <si>
    <t>4900</t>
  </si>
  <si>
    <t>5300</t>
  </si>
  <si>
    <t>5500</t>
  </si>
  <si>
    <t>5700</t>
  </si>
  <si>
    <t>5800</t>
  </si>
  <si>
    <t>5900</t>
  </si>
  <si>
    <t>6100</t>
  </si>
  <si>
    <t>6200</t>
  </si>
  <si>
    <t>6300</t>
  </si>
  <si>
    <t>7000</t>
  </si>
  <si>
    <t>7100</t>
  </si>
  <si>
    <t>7200</t>
  </si>
  <si>
    <t>7300</t>
  </si>
  <si>
    <t>7400</t>
  </si>
  <si>
    <t>7500</t>
  </si>
  <si>
    <t>7600</t>
  </si>
  <si>
    <t>7900</t>
  </si>
  <si>
    <t>8000</t>
  </si>
  <si>
    <t>8100</t>
  </si>
  <si>
    <t>8300</t>
  </si>
  <si>
    <t>8500</t>
  </si>
  <si>
    <t>9100</t>
  </si>
  <si>
    <t>9200</t>
  </si>
  <si>
    <t>9300</t>
  </si>
  <si>
    <t>9400</t>
  </si>
  <si>
    <t>9500</t>
  </si>
  <si>
    <t>9600</t>
  </si>
  <si>
    <t xml:space="preserve">Remuneraciones al personal de carácter permanente                                                   </t>
  </si>
  <si>
    <t xml:space="preserve">Remuneraciones al personal de carácter transitorio                                                  </t>
  </si>
  <si>
    <t xml:space="preserve">Remuneraciones adicionales y especiales                                                             </t>
  </si>
  <si>
    <t xml:space="preserve">Seguridad Social                                                                                    </t>
  </si>
  <si>
    <t xml:space="preserve">Otras prestaciones sociales y económicas                                                            </t>
  </si>
  <si>
    <t xml:space="preserve">Previsiones                                                                                         </t>
  </si>
  <si>
    <t xml:space="preserve">Pago de estímulos a servidores públicos                                                             </t>
  </si>
  <si>
    <t xml:space="preserve">Materiales de administración, emisión de documentos y artícu                                        </t>
  </si>
  <si>
    <t xml:space="preserve">Alimentos y utensilios                                                                              </t>
  </si>
  <si>
    <t xml:space="preserve">Materias primas y materiales de producción y comercializació                                        </t>
  </si>
  <si>
    <t xml:space="preserve">Materiales y artículos de construcción y de reparación                                              </t>
  </si>
  <si>
    <t xml:space="preserve">Productos químicos, farmacéuticos y de laboratorio                                                  </t>
  </si>
  <si>
    <t xml:space="preserve">Combustibles, lubricantes y aditivos                                                                </t>
  </si>
  <si>
    <t xml:space="preserve">Vestuario, blancos, prendas de protección y artículos deport                                        </t>
  </si>
  <si>
    <t xml:space="preserve">Materiales y suministros para seguridad                                                             </t>
  </si>
  <si>
    <t xml:space="preserve">Herramientas, refacciones y accesorios menores                                                      </t>
  </si>
  <si>
    <t xml:space="preserve">Servicios básicos                                                                                   </t>
  </si>
  <si>
    <t xml:space="preserve">Servicios de arrendamiento                                                                          </t>
  </si>
  <si>
    <t xml:space="preserve">Servicios profesionales, científicos, técnicos y otros servi                                        </t>
  </si>
  <si>
    <t xml:space="preserve">Servicios financieros, bancarios y comerciales                                                      </t>
  </si>
  <si>
    <t xml:space="preserve">Servicios de instalación, reparación, mantenimiento y conser                                        </t>
  </si>
  <si>
    <t xml:space="preserve">Servicios de comunicación social y publicidad                                                       </t>
  </si>
  <si>
    <t xml:space="preserve">Servicios de traslado y viáticos                                                                    </t>
  </si>
  <si>
    <t xml:space="preserve">Servicios oficiales                                                                                 </t>
  </si>
  <si>
    <t xml:space="preserve">Otros servicios generales                                                                           </t>
  </si>
  <si>
    <t xml:space="preserve">Transferencias internas y asignaciones al sector público                                            </t>
  </si>
  <si>
    <t xml:space="preserve">Transferencias al resto del sector público                                                          </t>
  </si>
  <si>
    <t xml:space="preserve">Subsidios y subvenciones                                                                            </t>
  </si>
  <si>
    <t xml:space="preserve">Ayudas sociales                                                                                     </t>
  </si>
  <si>
    <t xml:space="preserve">Pensiones y jubilaciones                                                                            </t>
  </si>
  <si>
    <t xml:space="preserve">Transferencias a fideicomisos, mandatos y otros análogos                                            </t>
  </si>
  <si>
    <t xml:space="preserve">Trasferencias para cuotas y aportaciones                                                            </t>
  </si>
  <si>
    <t xml:space="preserve">Donativos                                                                                           </t>
  </si>
  <si>
    <t xml:space="preserve">Transferencias al exterior                                                                          </t>
  </si>
  <si>
    <t xml:space="preserve">Mobiliario y equipo de administración                                                               </t>
  </si>
  <si>
    <t xml:space="preserve">Mobiliario y equipo educacional y recreativo                                                        </t>
  </si>
  <si>
    <t xml:space="preserve">Equipo e instrumental médico y de laboratorio                                                       </t>
  </si>
  <si>
    <t xml:space="preserve">Vehículos y equipo de transporte                                                                    </t>
  </si>
  <si>
    <t xml:space="preserve">Equipo de defensa y seguridad                                                                       </t>
  </si>
  <si>
    <t xml:space="preserve">Maquinaria, otros equipos y herramientas                                                            </t>
  </si>
  <si>
    <t xml:space="preserve">Activos biológicos                                                                                  </t>
  </si>
  <si>
    <t xml:space="preserve">Bienes inmuebles                                                                                    </t>
  </si>
  <si>
    <t xml:space="preserve">Activos intangibles                                                                                 </t>
  </si>
  <si>
    <t xml:space="preserve">Obra pública en bienes de dominio público                                                           </t>
  </si>
  <si>
    <t xml:space="preserve">Obra pública en bienes propios                                                                      </t>
  </si>
  <si>
    <t xml:space="preserve">Proyectos productivos y acciones de fomento                                                         </t>
  </si>
  <si>
    <t xml:space="preserve">INVERSIONES FINANCIERAS Y OTRAS PROVISIONES                                                         </t>
  </si>
  <si>
    <t xml:space="preserve">Inversiones para el fomento de actividades productivas                                              </t>
  </si>
  <si>
    <t xml:space="preserve">Acciones y participaciones de capital                                                               </t>
  </si>
  <si>
    <t xml:space="preserve">Compra de títulos y valores                                                                         </t>
  </si>
  <si>
    <t xml:space="preserve">Concesión de préstamos                                                                              </t>
  </si>
  <si>
    <t xml:space="preserve">Inversiones en fideicomisos, mandatos y otros análogos                                              </t>
  </si>
  <si>
    <t xml:space="preserve">Otras inversiones financieras                                                                       </t>
  </si>
  <si>
    <t xml:space="preserve">Provisiones para contingencias y otras erogaciones especiale                                        </t>
  </si>
  <si>
    <t xml:space="preserve">PARTICIPACIONES Y APORTACIONES                                                                      </t>
  </si>
  <si>
    <t xml:space="preserve">Participaciones                                                                                     </t>
  </si>
  <si>
    <t xml:space="preserve">Aportaciones                                                                                        </t>
  </si>
  <si>
    <t xml:space="preserve">Convenios                                                                                           </t>
  </si>
  <si>
    <t xml:space="preserve">Amortización de la deuda pública                                                                    </t>
  </si>
  <si>
    <t xml:space="preserve">Intereses de la deuda pública                                                                       </t>
  </si>
  <si>
    <t xml:space="preserve">Comisiones de la deuda pública                                                                      </t>
  </si>
  <si>
    <t xml:space="preserve">Gastos de la deuda pública                                                                          </t>
  </si>
  <si>
    <t xml:space="preserve">Costo por coberturas                                                                                </t>
  </si>
  <si>
    <t xml:space="preserve">Apoyos financieros                                                                                  </t>
  </si>
  <si>
    <t xml:space="preserve">Adeudos de ejercicios fiscales anteriores (ADEFAS)                                                  </t>
  </si>
  <si>
    <t>http://tangancicuaro.gob.mx/downloads/informes%20financieros%20contables-4.pdf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</si>
</sst>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_ ;\-#,##0\ "/>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0" xfId="0" applyAlignment="1">
      <alignment horizontal="center" wrapText="1"/>
    </xf>
    <xf numFmtId="0" fontId="4" fillId="0" borderId="0" xfId="0" applyFont="1" applyAlignment="1" applyProtection="1">
      <alignment horizontal="center" wrapText="1"/>
    </xf>
    <xf numFmtId="0" fontId="5" fillId="3" borderId="0" xfId="2" applyAlignment="1" applyProtection="1">
      <alignment horizontal="center" wrapText="1"/>
    </xf>
    <xf numFmtId="14" fontId="0" fillId="0" borderId="0" xfId="0" applyNumberFormat="1" applyAlignment="1" applyProtection="1">
      <alignment horizontal="center" wrapText="1"/>
    </xf>
    <xf numFmtId="0" fontId="0" fillId="0" borderId="0" xfId="0" applyAlignment="1" applyProtection="1">
      <alignment horizontal="center" wrapText="1"/>
    </xf>
    <xf numFmtId="0" fontId="0" fillId="0" borderId="0" xfId="0" applyAlignment="1">
      <alignment wrapText="1"/>
    </xf>
    <xf numFmtId="14" fontId="0" fillId="0" borderId="0" xfId="0" applyNumberFormat="1" applyAlignment="1">
      <alignment wrapText="1"/>
    </xf>
    <xf numFmtId="0" fontId="0" fillId="0" borderId="0" xfId="0" applyAlignment="1">
      <alignment wrapText="1"/>
    </xf>
    <xf numFmtId="43" fontId="2" fillId="0" borderId="0" xfId="1" applyFont="1" applyBorder="1" applyAlignment="1" applyProtection="1">
      <alignment horizontal="center" vertical="top" wrapText="1"/>
      <protection locked="0"/>
    </xf>
    <xf numFmtId="0" fontId="0" fillId="0" borderId="0" xfId="0" applyAlignment="1">
      <alignment wrapText="1"/>
    </xf>
    <xf numFmtId="0" fontId="0" fillId="0" borderId="0" xfId="0" applyAlignment="1">
      <alignment wrapText="1"/>
    </xf>
    <xf numFmtId="164" fontId="2" fillId="0" borderId="0" xfId="1" applyNumberFormat="1" applyFont="1" applyBorder="1" applyAlignment="1" applyProtection="1">
      <alignment horizontal="center" vertical="top" wrapText="1"/>
      <protection locked="0"/>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xf numFmtId="0" fontId="0" fillId="0" borderId="0" xfId="0" applyFont="1" applyBorder="1" applyAlignment="1" applyProtection="1">
      <alignment vertical="top" wrapText="1" readingOrder="1"/>
      <protection locked="0"/>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ormes%20financieros%20con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R_presupD"/>
      <sheetName val="Hoja2"/>
    </sheetNames>
    <sheetDataSet>
      <sheetData sheetId="0">
        <row r="9">
          <cell r="H9">
            <v>109334.27</v>
          </cell>
        </row>
        <row r="10">
          <cell r="H10">
            <v>1896174.71</v>
          </cell>
        </row>
        <row r="11">
          <cell r="H11">
            <v>0</v>
          </cell>
        </row>
        <row r="12">
          <cell r="H12">
            <v>91741.85</v>
          </cell>
        </row>
        <row r="13">
          <cell r="H13">
            <v>14218.5</v>
          </cell>
        </row>
        <row r="16">
          <cell r="H16">
            <v>204094.72999999998</v>
          </cell>
        </row>
        <row r="17">
          <cell r="H17">
            <v>75293.929999999993</v>
          </cell>
        </row>
        <row r="18">
          <cell r="H18">
            <v>2577693.98</v>
          </cell>
        </row>
        <row r="21">
          <cell r="H21">
            <v>68700</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2"/>
  <sheetViews>
    <sheetView tabSelected="1" topLeftCell="A2" workbookViewId="0">
      <selection activeCell="B38" sqref="B38"/>
    </sheetView>
  </sheetViews>
  <sheetFormatPr baseColWidth="10" defaultColWidth="9.140625" defaultRowHeight="15" x14ac:dyDescent="0.25"/>
  <cols>
    <col min="1" max="1" width="8" style="7" bestFit="1" customWidth="1"/>
    <col min="2" max="2" width="13.5703125" style="7" customWidth="1"/>
    <col min="3" max="3" width="11.5703125" style="7" customWidth="1"/>
    <col min="4" max="4" width="14.28515625" style="7" customWidth="1"/>
    <col min="5" max="5" width="14.85546875" style="7" customWidth="1"/>
    <col min="6" max="6" width="14" style="2" customWidth="1"/>
    <col min="7" max="7" width="29" style="2" customWidth="1"/>
    <col min="8" max="8" width="18.28515625" style="7" customWidth="1"/>
    <col min="9" max="9" width="19.42578125" style="7" customWidth="1"/>
    <col min="10" max="10" width="20.28515625" style="7" customWidth="1"/>
    <col min="11" max="11" width="18.140625" style="7" customWidth="1"/>
    <col min="12" max="12" width="17" style="7" customWidth="1"/>
    <col min="13" max="13" width="17.5703125" style="7" customWidth="1"/>
    <col min="14" max="14" width="13.42578125" style="7" customWidth="1"/>
    <col min="15" max="15" width="72" style="7" customWidth="1"/>
    <col min="16" max="16" width="17.140625" style="7" customWidth="1"/>
    <col min="17" max="17" width="12.28515625" style="7" customWidth="1"/>
    <col min="18" max="19" width="13.140625" style="7" customWidth="1"/>
    <col min="20" max="22" width="9.140625" style="7"/>
  </cols>
  <sheetData>
    <row r="1" spans="1:22" hidden="1" x14ac:dyDescent="0.25">
      <c r="A1" s="7" t="s">
        <v>0</v>
      </c>
    </row>
    <row r="2" spans="1:22" x14ac:dyDescent="0.25">
      <c r="A2" s="14" t="s">
        <v>1</v>
      </c>
      <c r="B2" s="15"/>
      <c r="C2" s="15"/>
      <c r="D2" s="14" t="s">
        <v>2</v>
      </c>
      <c r="E2" s="15"/>
      <c r="F2" s="15"/>
      <c r="G2" s="14" t="s">
        <v>3</v>
      </c>
      <c r="H2" s="15"/>
      <c r="I2" s="15"/>
    </row>
    <row r="3" spans="1:22" ht="36" customHeight="1" x14ac:dyDescent="0.25">
      <c r="A3" s="16" t="s">
        <v>4</v>
      </c>
      <c r="B3" s="15"/>
      <c r="C3" s="15"/>
      <c r="D3" s="16" t="s">
        <v>5</v>
      </c>
      <c r="E3" s="15"/>
      <c r="F3" s="15"/>
      <c r="G3" s="16" t="s">
        <v>6</v>
      </c>
      <c r="H3" s="15"/>
      <c r="I3" s="15"/>
    </row>
    <row r="4" spans="1:22" hidden="1" x14ac:dyDescent="0.25">
      <c r="A4" s="7" t="s">
        <v>7</v>
      </c>
      <c r="B4" s="7" t="s">
        <v>8</v>
      </c>
      <c r="C4" s="7" t="s">
        <v>8</v>
      </c>
      <c r="D4" s="7" t="s">
        <v>7</v>
      </c>
      <c r="E4" s="7" t="s">
        <v>7</v>
      </c>
      <c r="F4" s="2" t="s">
        <v>7</v>
      </c>
      <c r="G4" s="2" t="s">
        <v>7</v>
      </c>
      <c r="H4" s="7" t="s">
        <v>9</v>
      </c>
      <c r="I4" s="7" t="s">
        <v>9</v>
      </c>
      <c r="J4" s="7" t="s">
        <v>9</v>
      </c>
      <c r="K4" s="7" t="s">
        <v>9</v>
      </c>
      <c r="L4" s="7" t="s">
        <v>9</v>
      </c>
      <c r="M4" s="7" t="s">
        <v>9</v>
      </c>
      <c r="N4" s="7" t="s">
        <v>10</v>
      </c>
      <c r="O4" s="7" t="s">
        <v>11</v>
      </c>
      <c r="P4" s="7" t="s">
        <v>10</v>
      </c>
      <c r="Q4" s="7" t="s">
        <v>8</v>
      </c>
      <c r="R4" s="7" t="s">
        <v>12</v>
      </c>
      <c r="S4" s="7" t="s">
        <v>13</v>
      </c>
    </row>
    <row r="5" spans="1:22" hidden="1" x14ac:dyDescent="0.25">
      <c r="A5" s="7" t="s">
        <v>14</v>
      </c>
      <c r="B5" s="7" t="s">
        <v>15</v>
      </c>
      <c r="C5" s="7" t="s">
        <v>16</v>
      </c>
      <c r="D5" s="7" t="s">
        <v>17</v>
      </c>
      <c r="E5" s="7" t="s">
        <v>18</v>
      </c>
      <c r="F5" s="2" t="s">
        <v>19</v>
      </c>
      <c r="G5" s="2" t="s">
        <v>20</v>
      </c>
      <c r="H5" s="7" t="s">
        <v>21</v>
      </c>
      <c r="I5" s="7" t="s">
        <v>22</v>
      </c>
      <c r="J5" s="7" t="s">
        <v>23</v>
      </c>
      <c r="K5" s="7" t="s">
        <v>24</v>
      </c>
      <c r="L5" s="7" t="s">
        <v>25</v>
      </c>
      <c r="M5" s="7" t="s">
        <v>26</v>
      </c>
      <c r="N5" s="7" t="s">
        <v>27</v>
      </c>
      <c r="O5" s="7" t="s">
        <v>28</v>
      </c>
      <c r="P5" s="7" t="s">
        <v>29</v>
      </c>
      <c r="Q5" s="7" t="s">
        <v>30</v>
      </c>
      <c r="R5" s="7" t="s">
        <v>31</v>
      </c>
      <c r="S5" s="7" t="s">
        <v>32</v>
      </c>
    </row>
    <row r="6" spans="1:22" x14ac:dyDescent="0.25">
      <c r="A6" s="14" t="s">
        <v>33</v>
      </c>
      <c r="B6" s="15"/>
      <c r="C6" s="15"/>
      <c r="D6" s="15"/>
      <c r="E6" s="15"/>
      <c r="F6" s="15"/>
      <c r="G6" s="15"/>
      <c r="H6" s="15"/>
      <c r="I6" s="15"/>
      <c r="J6" s="15"/>
      <c r="K6" s="15"/>
      <c r="L6" s="15"/>
      <c r="M6" s="15"/>
      <c r="N6" s="15"/>
      <c r="O6" s="15"/>
      <c r="P6" s="15"/>
      <c r="Q6" s="15"/>
      <c r="R6" s="15"/>
      <c r="S6" s="15"/>
    </row>
    <row r="7" spans="1:22" ht="81.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22" ht="30" x14ac:dyDescent="0.25">
      <c r="A8" s="9">
        <v>2018</v>
      </c>
      <c r="B8" s="8">
        <v>43374</v>
      </c>
      <c r="C8" s="8">
        <v>43465</v>
      </c>
      <c r="D8" s="2">
        <v>1000</v>
      </c>
      <c r="E8" s="2">
        <v>1000</v>
      </c>
      <c r="F8" s="2" t="s">
        <v>53</v>
      </c>
      <c r="G8" s="17" t="s">
        <v>120</v>
      </c>
      <c r="H8" s="10">
        <f>1654769.47+21235959.4</f>
        <v>22890728.869999997</v>
      </c>
      <c r="I8" s="11">
        <v>0</v>
      </c>
      <c r="J8" s="10">
        <v>22417436.289999999</v>
      </c>
      <c r="K8" s="10">
        <v>22417436.289999999</v>
      </c>
      <c r="L8" s="10">
        <v>22491666.77</v>
      </c>
      <c r="M8" s="10">
        <v>22452110.940000001</v>
      </c>
      <c r="N8" s="10"/>
      <c r="O8" s="4" t="s">
        <v>185</v>
      </c>
      <c r="P8" s="3" t="s">
        <v>54</v>
      </c>
      <c r="Q8" s="5">
        <v>43511</v>
      </c>
      <c r="R8" s="5">
        <v>43396</v>
      </c>
      <c r="S8" s="3" t="s">
        <v>59</v>
      </c>
      <c r="T8" s="9"/>
      <c r="U8" s="6"/>
      <c r="V8" s="9"/>
    </row>
    <row r="9" spans="1:22" ht="30" x14ac:dyDescent="0.25">
      <c r="A9" s="11">
        <v>2018</v>
      </c>
      <c r="B9" s="8">
        <v>43374</v>
      </c>
      <c r="C9" s="8">
        <v>43465</v>
      </c>
      <c r="D9" s="2">
        <v>1000</v>
      </c>
      <c r="E9" s="2">
        <v>1000</v>
      </c>
      <c r="F9" s="2" t="s">
        <v>60</v>
      </c>
      <c r="G9" s="17" t="s">
        <v>121</v>
      </c>
      <c r="H9" s="10">
        <v>6232743</v>
      </c>
      <c r="I9" s="11">
        <v>0</v>
      </c>
      <c r="J9" s="10">
        <v>4816576.1399999997</v>
      </c>
      <c r="K9" s="10">
        <v>4816576.1399999997</v>
      </c>
      <c r="L9" s="10">
        <v>4816576.2300000004</v>
      </c>
      <c r="M9" s="10">
        <v>4816576.2300000004</v>
      </c>
      <c r="N9" s="10"/>
      <c r="O9" s="4" t="s">
        <v>185</v>
      </c>
      <c r="P9" s="3" t="s">
        <v>54</v>
      </c>
      <c r="Q9" s="5">
        <v>43511</v>
      </c>
      <c r="R9" s="5">
        <v>43396</v>
      </c>
      <c r="S9" s="3" t="s">
        <v>59</v>
      </c>
      <c r="T9" s="9"/>
      <c r="U9" s="6"/>
      <c r="V9" s="9"/>
    </row>
    <row r="10" spans="1:22" ht="30" x14ac:dyDescent="0.25">
      <c r="A10" s="11">
        <v>2018</v>
      </c>
      <c r="B10" s="8">
        <v>43374</v>
      </c>
      <c r="C10" s="8">
        <v>43465</v>
      </c>
      <c r="D10" s="2">
        <v>1000</v>
      </c>
      <c r="E10" s="2">
        <v>1000</v>
      </c>
      <c r="F10" s="2" t="s">
        <v>61</v>
      </c>
      <c r="G10" s="17" t="s">
        <v>122</v>
      </c>
      <c r="H10" s="10">
        <f>+[1]Hoja1!H9+[1]Hoja1!H10+[1]Hoja1!H11+[1]Hoja1!H12+[1]Hoja1!H13</f>
        <v>2111469.33</v>
      </c>
      <c r="I10" s="11">
        <v>0</v>
      </c>
      <c r="J10" s="10">
        <v>4668084.6854999997</v>
      </c>
      <c r="K10" s="10">
        <v>4668084.6854999997</v>
      </c>
      <c r="L10" s="10">
        <v>3716374.02</v>
      </c>
      <c r="M10" s="10">
        <v>3716374.02</v>
      </c>
      <c r="N10" s="10"/>
      <c r="O10" s="4" t="s">
        <v>185</v>
      </c>
      <c r="P10" s="3" t="s">
        <v>54</v>
      </c>
      <c r="Q10" s="5">
        <v>43511</v>
      </c>
      <c r="R10" s="5">
        <v>43396</v>
      </c>
      <c r="S10" s="3" t="s">
        <v>59</v>
      </c>
      <c r="T10" s="9"/>
      <c r="U10" s="6"/>
      <c r="V10" s="9"/>
    </row>
    <row r="11" spans="1:22" ht="26.25" x14ac:dyDescent="0.25">
      <c r="A11" s="11">
        <v>2018</v>
      </c>
      <c r="B11" s="8">
        <v>43374</v>
      </c>
      <c r="C11" s="8">
        <v>43465</v>
      </c>
      <c r="D11" s="2">
        <v>1000</v>
      </c>
      <c r="E11" s="2">
        <v>1000</v>
      </c>
      <c r="F11" s="2" t="s">
        <v>62</v>
      </c>
      <c r="G11" s="17" t="s">
        <v>123</v>
      </c>
      <c r="H11" s="10">
        <f>+[1]Hoja1!H16</f>
        <v>204094.72999999998</v>
      </c>
      <c r="I11" s="11">
        <v>0</v>
      </c>
      <c r="J11" s="13">
        <v>263408.87</v>
      </c>
      <c r="K11" s="13">
        <v>263408.87</v>
      </c>
      <c r="L11" s="13">
        <v>263408.87</v>
      </c>
      <c r="M11" s="13">
        <v>263408.87</v>
      </c>
      <c r="N11" s="10"/>
      <c r="O11" s="4" t="s">
        <v>185</v>
      </c>
      <c r="P11" s="3" t="s">
        <v>54</v>
      </c>
      <c r="Q11" s="5">
        <v>43511</v>
      </c>
      <c r="R11" s="5">
        <v>43396</v>
      </c>
      <c r="S11" s="3" t="s">
        <v>59</v>
      </c>
      <c r="T11" s="9"/>
      <c r="U11" s="6"/>
      <c r="V11" s="9"/>
    </row>
    <row r="12" spans="1:22" ht="30" x14ac:dyDescent="0.25">
      <c r="A12" s="11">
        <v>2018</v>
      </c>
      <c r="B12" s="8">
        <v>43374</v>
      </c>
      <c r="C12" s="8">
        <v>43465</v>
      </c>
      <c r="D12" s="2">
        <v>1000</v>
      </c>
      <c r="E12" s="2">
        <v>1000</v>
      </c>
      <c r="F12" s="2" t="s">
        <v>63</v>
      </c>
      <c r="G12" s="17" t="s">
        <v>124</v>
      </c>
      <c r="H12" s="10">
        <f>+[1]Hoja1!H17+[1]Hoja1!H18+[1]Hoja1!H19</f>
        <v>2652987.91</v>
      </c>
      <c r="I12" s="11">
        <v>0</v>
      </c>
      <c r="J12" s="10">
        <v>11177259.839999998</v>
      </c>
      <c r="K12" s="10">
        <v>11177259.839999998</v>
      </c>
      <c r="L12" s="10">
        <v>11103937.359999999</v>
      </c>
      <c r="M12" s="10">
        <v>11088114.99</v>
      </c>
      <c r="N12" s="10"/>
      <c r="O12" s="4" t="s">
        <v>185</v>
      </c>
      <c r="P12" s="3" t="s">
        <v>54</v>
      </c>
      <c r="Q12" s="5">
        <v>43511</v>
      </c>
      <c r="R12" s="5">
        <v>43396</v>
      </c>
      <c r="S12" s="3" t="s">
        <v>59</v>
      </c>
      <c r="T12" s="9"/>
      <c r="U12" s="6"/>
      <c r="V12" s="9"/>
    </row>
    <row r="13" spans="1:22" ht="26.25" x14ac:dyDescent="0.25">
      <c r="A13" s="11">
        <v>2018</v>
      </c>
      <c r="B13" s="8">
        <v>43374</v>
      </c>
      <c r="C13" s="8">
        <v>43465</v>
      </c>
      <c r="D13" s="2">
        <v>1000</v>
      </c>
      <c r="E13" s="2">
        <v>1000</v>
      </c>
      <c r="F13" s="2" t="s">
        <v>64</v>
      </c>
      <c r="G13" s="17" t="s">
        <v>125</v>
      </c>
      <c r="H13" s="10">
        <v>0</v>
      </c>
      <c r="I13" s="11">
        <v>0</v>
      </c>
      <c r="J13" s="13">
        <v>0</v>
      </c>
      <c r="K13" s="13">
        <v>0</v>
      </c>
      <c r="L13" s="13">
        <v>0</v>
      </c>
      <c r="M13" s="13">
        <v>0</v>
      </c>
      <c r="N13" s="10"/>
      <c r="O13" s="4" t="s">
        <v>185</v>
      </c>
      <c r="P13" s="3" t="s">
        <v>54</v>
      </c>
      <c r="Q13" s="5">
        <v>43511</v>
      </c>
      <c r="R13" s="5">
        <v>43396</v>
      </c>
      <c r="S13" s="3" t="s">
        <v>59</v>
      </c>
      <c r="T13" s="9"/>
      <c r="U13" s="6"/>
      <c r="V13" s="9"/>
    </row>
    <row r="14" spans="1:22" ht="30" x14ac:dyDescent="0.25">
      <c r="A14" s="11">
        <v>2018</v>
      </c>
      <c r="B14" s="8">
        <v>43374</v>
      </c>
      <c r="C14" s="8">
        <v>43465</v>
      </c>
      <c r="D14" s="2">
        <v>1000</v>
      </c>
      <c r="E14" s="2">
        <v>1000</v>
      </c>
      <c r="F14" s="2" t="s">
        <v>65</v>
      </c>
      <c r="G14" s="17" t="s">
        <v>126</v>
      </c>
      <c r="H14" s="10">
        <f>+[1]Hoja1!H21</f>
        <v>68700</v>
      </c>
      <c r="I14" s="11">
        <v>0</v>
      </c>
      <c r="J14" s="10">
        <v>86166.040000000008</v>
      </c>
      <c r="K14" s="10">
        <v>86166.040000000008</v>
      </c>
      <c r="L14" s="10">
        <v>86166.04</v>
      </c>
      <c r="M14" s="10">
        <v>86166.04</v>
      </c>
      <c r="N14" s="10"/>
      <c r="O14" s="4" t="s">
        <v>185</v>
      </c>
      <c r="P14" s="3" t="s">
        <v>54</v>
      </c>
      <c r="Q14" s="5">
        <v>43511</v>
      </c>
      <c r="R14" s="5">
        <v>43396</v>
      </c>
      <c r="S14" s="3" t="s">
        <v>59</v>
      </c>
      <c r="T14" s="9"/>
      <c r="U14" s="6"/>
      <c r="V14" s="9"/>
    </row>
    <row r="15" spans="1:22" ht="45" x14ac:dyDescent="0.25">
      <c r="A15" s="11">
        <v>2018</v>
      </c>
      <c r="B15" s="8">
        <v>43374</v>
      </c>
      <c r="C15" s="8">
        <v>43465</v>
      </c>
      <c r="D15" s="6">
        <v>2000</v>
      </c>
      <c r="E15" s="6">
        <v>2000</v>
      </c>
      <c r="F15" s="2" t="s">
        <v>55</v>
      </c>
      <c r="G15" s="17" t="s">
        <v>127</v>
      </c>
      <c r="H15" s="10">
        <f>147781.33+319560.96+50364.74</f>
        <v>517707.03</v>
      </c>
      <c r="I15" s="11">
        <v>0</v>
      </c>
      <c r="J15" s="10">
        <v>374471.34</v>
      </c>
      <c r="K15" s="10">
        <v>374471.34</v>
      </c>
      <c r="L15" s="10">
        <v>305733.09999999998</v>
      </c>
      <c r="M15" s="10">
        <v>305733.09999999998</v>
      </c>
      <c r="N15" s="10"/>
      <c r="O15" s="4" t="s">
        <v>185</v>
      </c>
      <c r="P15" s="3" t="s">
        <v>54</v>
      </c>
      <c r="Q15" s="5">
        <v>43511</v>
      </c>
      <c r="R15" s="5">
        <v>43396</v>
      </c>
      <c r="S15" s="3" t="s">
        <v>59</v>
      </c>
    </row>
    <row r="16" spans="1:22" ht="26.25" x14ac:dyDescent="0.25">
      <c r="A16" s="11">
        <v>2018</v>
      </c>
      <c r="B16" s="8">
        <v>43374</v>
      </c>
      <c r="C16" s="8">
        <v>43465</v>
      </c>
      <c r="D16" s="6">
        <v>2000</v>
      </c>
      <c r="E16" s="6">
        <v>2000</v>
      </c>
      <c r="F16" s="2" t="s">
        <v>66</v>
      </c>
      <c r="G16" s="17" t="s">
        <v>128</v>
      </c>
      <c r="H16" s="10">
        <f>104409.36+16797.9+53000+4567.36</f>
        <v>178774.62</v>
      </c>
      <c r="I16" s="11">
        <v>0</v>
      </c>
      <c r="J16" s="10">
        <v>150847.38</v>
      </c>
      <c r="K16" s="10">
        <v>150847.38</v>
      </c>
      <c r="L16" s="10">
        <v>139670.69</v>
      </c>
      <c r="M16" s="10">
        <v>139670.69</v>
      </c>
      <c r="N16" s="10"/>
      <c r="O16" s="4" t="s">
        <v>185</v>
      </c>
      <c r="P16" s="3" t="s">
        <v>54</v>
      </c>
      <c r="Q16" s="5">
        <v>43511</v>
      </c>
      <c r="R16" s="5">
        <v>43396</v>
      </c>
      <c r="S16" s="3" t="s">
        <v>59</v>
      </c>
    </row>
    <row r="17" spans="1:19" ht="45" x14ac:dyDescent="0.25">
      <c r="A17" s="11">
        <v>2018</v>
      </c>
      <c r="B17" s="8">
        <v>43374</v>
      </c>
      <c r="C17" s="8">
        <v>43465</v>
      </c>
      <c r="D17" s="6">
        <v>2000</v>
      </c>
      <c r="E17" s="6">
        <v>2000</v>
      </c>
      <c r="F17" s="2" t="s">
        <v>67</v>
      </c>
      <c r="G17" s="17" t="s">
        <v>129</v>
      </c>
      <c r="H17" s="10">
        <v>112598.44</v>
      </c>
      <c r="I17" s="11">
        <v>0</v>
      </c>
      <c r="J17" s="13">
        <v>112598.44</v>
      </c>
      <c r="K17" s="13">
        <v>112598.44</v>
      </c>
      <c r="L17" s="13">
        <v>280</v>
      </c>
      <c r="M17" s="13">
        <v>280</v>
      </c>
      <c r="N17" s="10"/>
      <c r="O17" s="4" t="s">
        <v>185</v>
      </c>
      <c r="P17" s="3" t="s">
        <v>54</v>
      </c>
      <c r="Q17" s="5">
        <v>43511</v>
      </c>
      <c r="R17" s="5">
        <v>43396</v>
      </c>
      <c r="S17" s="3" t="s">
        <v>59</v>
      </c>
    </row>
    <row r="18" spans="1:19" ht="30" x14ac:dyDescent="0.25">
      <c r="A18" s="11">
        <v>2018</v>
      </c>
      <c r="B18" s="8">
        <v>43374</v>
      </c>
      <c r="C18" s="8">
        <v>43465</v>
      </c>
      <c r="D18" s="6">
        <v>2000</v>
      </c>
      <c r="E18" s="6">
        <v>2000</v>
      </c>
      <c r="F18" s="2" t="s">
        <v>68</v>
      </c>
      <c r="G18" s="17" t="s">
        <v>130</v>
      </c>
      <c r="H18" s="10">
        <f>844486.48+351000+265398+371799.41+45709.9+311702.48</f>
        <v>2190096.2699999996</v>
      </c>
      <c r="I18" s="11">
        <v>0</v>
      </c>
      <c r="J18" s="10">
        <v>1779331.7799999996</v>
      </c>
      <c r="K18" s="10">
        <v>1779331.7799999996</v>
      </c>
      <c r="L18" s="10">
        <v>1876515.36</v>
      </c>
      <c r="M18" s="10">
        <v>1876515.36</v>
      </c>
      <c r="N18" s="10"/>
      <c r="O18" s="4" t="s">
        <v>185</v>
      </c>
      <c r="P18" s="3" t="s">
        <v>54</v>
      </c>
      <c r="Q18" s="5">
        <v>43511</v>
      </c>
      <c r="R18" s="5">
        <v>43396</v>
      </c>
      <c r="S18" s="3" t="s">
        <v>59</v>
      </c>
    </row>
    <row r="19" spans="1:19" ht="30" x14ac:dyDescent="0.25">
      <c r="A19" s="11">
        <v>2018</v>
      </c>
      <c r="B19" s="8">
        <v>43374</v>
      </c>
      <c r="C19" s="8">
        <v>43465</v>
      </c>
      <c r="D19" s="6">
        <v>2000</v>
      </c>
      <c r="E19" s="6">
        <v>2000</v>
      </c>
      <c r="F19" s="2" t="s">
        <v>69</v>
      </c>
      <c r="G19" s="17" t="s">
        <v>131</v>
      </c>
      <c r="H19" s="10">
        <f>0+15114.22+956365+65000+92365</f>
        <v>1128844.22</v>
      </c>
      <c r="I19" s="11">
        <v>0</v>
      </c>
      <c r="J19" s="10">
        <v>930634.16</v>
      </c>
      <c r="K19" s="10">
        <v>930634.16</v>
      </c>
      <c r="L19" s="10">
        <v>875109.48</v>
      </c>
      <c r="M19" s="10">
        <v>875109.48</v>
      </c>
      <c r="N19" s="10"/>
      <c r="O19" s="4" t="s">
        <v>185</v>
      </c>
      <c r="P19" s="3" t="s">
        <v>54</v>
      </c>
      <c r="Q19" s="5">
        <v>43511</v>
      </c>
      <c r="R19" s="5">
        <v>43396</v>
      </c>
      <c r="S19" s="3" t="s">
        <v>59</v>
      </c>
    </row>
    <row r="20" spans="1:19" ht="30" x14ac:dyDescent="0.25">
      <c r="A20" s="11">
        <v>2018</v>
      </c>
      <c r="B20" s="8">
        <v>43374</v>
      </c>
      <c r="C20" s="8">
        <v>43465</v>
      </c>
      <c r="D20" s="6">
        <v>2000</v>
      </c>
      <c r="E20" s="6">
        <v>2000</v>
      </c>
      <c r="F20" s="2" t="s">
        <v>70</v>
      </c>
      <c r="G20" s="17" t="s">
        <v>132</v>
      </c>
      <c r="H20" s="10">
        <f>5299019.34+113028.03</f>
        <v>5412047.3700000001</v>
      </c>
      <c r="I20" s="11">
        <v>0</v>
      </c>
      <c r="J20" s="10">
        <v>5648788.4000000004</v>
      </c>
      <c r="K20" s="10">
        <v>5648788.4000000004</v>
      </c>
      <c r="L20" s="10">
        <v>5543448.1399999997</v>
      </c>
      <c r="M20" s="10">
        <v>5543448.1399999997</v>
      </c>
      <c r="N20" s="10"/>
      <c r="O20" s="4" t="s">
        <v>185</v>
      </c>
      <c r="P20" s="3" t="s">
        <v>54</v>
      </c>
      <c r="Q20" s="5">
        <v>43511</v>
      </c>
      <c r="R20" s="5">
        <v>43396</v>
      </c>
      <c r="S20" s="3" t="s">
        <v>59</v>
      </c>
    </row>
    <row r="21" spans="1:19" ht="30" x14ac:dyDescent="0.25">
      <c r="A21" s="11">
        <v>2018</v>
      </c>
      <c r="B21" s="8">
        <v>43374</v>
      </c>
      <c r="C21" s="8">
        <v>43465</v>
      </c>
      <c r="D21" s="6">
        <v>2000</v>
      </c>
      <c r="E21" s="6">
        <v>2000</v>
      </c>
      <c r="F21" s="2" t="s">
        <v>71</v>
      </c>
      <c r="G21" s="17" t="s">
        <v>133</v>
      </c>
      <c r="H21" s="10">
        <f>585480.33+2599.3</f>
        <v>588079.63</v>
      </c>
      <c r="I21" s="11">
        <v>0</v>
      </c>
      <c r="J21" s="10">
        <v>432384.87</v>
      </c>
      <c r="K21" s="10">
        <v>432384.87</v>
      </c>
      <c r="L21" s="10">
        <v>432384.87</v>
      </c>
      <c r="M21" s="10">
        <v>432384.87</v>
      </c>
      <c r="N21" s="10"/>
      <c r="O21" s="4" t="s">
        <v>185</v>
      </c>
      <c r="P21" s="3" t="s">
        <v>54</v>
      </c>
      <c r="Q21" s="5">
        <v>43511</v>
      </c>
      <c r="R21" s="5">
        <v>43396</v>
      </c>
      <c r="S21" s="3" t="s">
        <v>59</v>
      </c>
    </row>
    <row r="22" spans="1:19" ht="30" x14ac:dyDescent="0.25">
      <c r="A22" s="11">
        <v>2018</v>
      </c>
      <c r="B22" s="8">
        <v>43374</v>
      </c>
      <c r="C22" s="8">
        <v>43465</v>
      </c>
      <c r="D22" s="6">
        <v>2000</v>
      </c>
      <c r="E22" s="6">
        <v>2000</v>
      </c>
      <c r="F22" s="2" t="s">
        <v>72</v>
      </c>
      <c r="G22" s="17" t="s">
        <v>134</v>
      </c>
      <c r="H22" s="10">
        <v>12362</v>
      </c>
      <c r="I22" s="11">
        <v>0</v>
      </c>
      <c r="J22" s="10">
        <v>29289.73</v>
      </c>
      <c r="K22" s="10">
        <v>29289.73</v>
      </c>
      <c r="L22" s="10">
        <v>29289.73</v>
      </c>
      <c r="M22" s="10">
        <v>29289.73</v>
      </c>
      <c r="N22" s="10"/>
      <c r="O22" s="4" t="s">
        <v>185</v>
      </c>
      <c r="P22" s="3" t="s">
        <v>54</v>
      </c>
      <c r="Q22" s="5">
        <v>43511</v>
      </c>
      <c r="R22" s="5">
        <v>43396</v>
      </c>
      <c r="S22" s="3" t="s">
        <v>59</v>
      </c>
    </row>
    <row r="23" spans="1:19" ht="30" x14ac:dyDescent="0.25">
      <c r="A23" s="11">
        <v>2018</v>
      </c>
      <c r="B23" s="8">
        <v>43374</v>
      </c>
      <c r="C23" s="8">
        <v>43465</v>
      </c>
      <c r="D23" s="6">
        <v>2000</v>
      </c>
      <c r="E23" s="6">
        <v>2000</v>
      </c>
      <c r="F23" s="2" t="s">
        <v>73</v>
      </c>
      <c r="G23" s="17" t="s">
        <v>135</v>
      </c>
      <c r="H23" s="10">
        <f>59638.02+6936.32+28700+801556.99+169532+5000</f>
        <v>1071363.33</v>
      </c>
      <c r="I23" s="11">
        <v>0</v>
      </c>
      <c r="J23" s="10">
        <v>551457.47000000009</v>
      </c>
      <c r="K23" s="10">
        <v>551457.47000000009</v>
      </c>
      <c r="L23" s="10">
        <v>529493.23</v>
      </c>
      <c r="M23" s="10">
        <v>529493.23</v>
      </c>
      <c r="N23" s="10"/>
      <c r="O23" s="4" t="s">
        <v>185</v>
      </c>
      <c r="P23" s="3" t="s">
        <v>54</v>
      </c>
      <c r="Q23" s="5">
        <v>43511</v>
      </c>
      <c r="R23" s="5">
        <v>43396</v>
      </c>
      <c r="S23" s="3" t="s">
        <v>59</v>
      </c>
    </row>
    <row r="24" spans="1:19" ht="26.25" x14ac:dyDescent="0.25">
      <c r="A24" s="11">
        <v>2018</v>
      </c>
      <c r="B24" s="8">
        <v>43374</v>
      </c>
      <c r="C24" s="8">
        <v>43465</v>
      </c>
      <c r="D24" s="6">
        <v>3000</v>
      </c>
      <c r="E24" s="6">
        <v>3000</v>
      </c>
      <c r="F24" s="2" t="s">
        <v>56</v>
      </c>
      <c r="G24" s="17" t="s">
        <v>136</v>
      </c>
      <c r="H24" s="10">
        <f>1989442.94+3031807.74+156963+155000+8000+7000+2360</f>
        <v>5350573.68</v>
      </c>
      <c r="I24" s="11">
        <v>0</v>
      </c>
      <c r="J24" s="10">
        <v>6283905.3199999994</v>
      </c>
      <c r="K24" s="10">
        <v>6283905.3199999994</v>
      </c>
      <c r="L24" s="10">
        <v>6280639.3399999999</v>
      </c>
      <c r="M24" s="10">
        <v>6280639.3399999999</v>
      </c>
      <c r="N24" s="10"/>
      <c r="O24" s="4" t="s">
        <v>185</v>
      </c>
      <c r="P24" s="3" t="s">
        <v>54</v>
      </c>
      <c r="Q24" s="5">
        <v>43511</v>
      </c>
      <c r="R24" s="5">
        <v>43396</v>
      </c>
      <c r="S24" s="3" t="s">
        <v>59</v>
      </c>
    </row>
    <row r="25" spans="1:19" ht="26.25" x14ac:dyDescent="0.25">
      <c r="A25" s="11">
        <v>2018</v>
      </c>
      <c r="B25" s="8">
        <v>43374</v>
      </c>
      <c r="C25" s="8">
        <v>43465</v>
      </c>
      <c r="D25" s="6">
        <v>3000</v>
      </c>
      <c r="E25" s="6">
        <v>3000</v>
      </c>
      <c r="F25" s="2" t="s">
        <v>74</v>
      </c>
      <c r="G25" s="17" t="s">
        <v>137</v>
      </c>
      <c r="H25" s="10">
        <f>150000+56320+4300+4300+178742+96061.92</f>
        <v>489723.92</v>
      </c>
      <c r="I25" s="11">
        <v>0</v>
      </c>
      <c r="J25" s="10">
        <v>1391115.71</v>
      </c>
      <c r="K25" s="10">
        <v>1391115.71</v>
      </c>
      <c r="L25" s="10">
        <v>1266565.8899999999</v>
      </c>
      <c r="M25" s="10">
        <v>1266565.8899999999</v>
      </c>
      <c r="N25" s="10"/>
      <c r="O25" s="4" t="s">
        <v>185</v>
      </c>
      <c r="P25" s="3" t="s">
        <v>54</v>
      </c>
      <c r="Q25" s="5">
        <v>43511</v>
      </c>
      <c r="R25" s="5">
        <v>43396</v>
      </c>
      <c r="S25" s="3" t="s">
        <v>59</v>
      </c>
    </row>
    <row r="26" spans="1:19" ht="45" x14ac:dyDescent="0.25">
      <c r="A26" s="11">
        <v>2018</v>
      </c>
      <c r="B26" s="8">
        <v>43374</v>
      </c>
      <c r="C26" s="8">
        <v>43465</v>
      </c>
      <c r="D26" s="6">
        <v>3000</v>
      </c>
      <c r="E26" s="6">
        <v>3000</v>
      </c>
      <c r="F26" s="2" t="s">
        <v>75</v>
      </c>
      <c r="G26" s="17" t="s">
        <v>138</v>
      </c>
      <c r="H26" s="10">
        <f>6798+126500+35000+2600000</f>
        <v>2768298</v>
      </c>
      <c r="I26" s="11">
        <v>0</v>
      </c>
      <c r="J26" s="10">
        <v>2287572.11</v>
      </c>
      <c r="K26" s="10">
        <v>2287572.11</v>
      </c>
      <c r="L26" s="10">
        <v>2081819.45</v>
      </c>
      <c r="M26" s="10">
        <v>2081819.45</v>
      </c>
      <c r="N26" s="10"/>
      <c r="O26" s="4" t="s">
        <v>185</v>
      </c>
      <c r="P26" s="3" t="s">
        <v>54</v>
      </c>
      <c r="Q26" s="5">
        <v>43511</v>
      </c>
      <c r="R26" s="5">
        <v>43396</v>
      </c>
      <c r="S26" s="3" t="s">
        <v>59</v>
      </c>
    </row>
    <row r="27" spans="1:19" ht="30" x14ac:dyDescent="0.25">
      <c r="A27" s="11">
        <v>2018</v>
      </c>
      <c r="B27" s="8">
        <v>43374</v>
      </c>
      <c r="C27" s="8">
        <v>43465</v>
      </c>
      <c r="D27" s="6">
        <v>3000</v>
      </c>
      <c r="E27" s="6">
        <v>3000</v>
      </c>
      <c r="F27" s="2" t="s">
        <v>76</v>
      </c>
      <c r="G27" s="17" t="s">
        <v>139</v>
      </c>
      <c r="H27" s="10">
        <f>256000+62350+189000+402365+28000</f>
        <v>937715</v>
      </c>
      <c r="I27" s="11">
        <v>0</v>
      </c>
      <c r="J27" s="10">
        <v>1535683</v>
      </c>
      <c r="K27" s="10">
        <v>1535683</v>
      </c>
      <c r="L27" s="10">
        <v>1535683</v>
      </c>
      <c r="M27" s="10">
        <v>1523291.6</v>
      </c>
      <c r="N27" s="10"/>
      <c r="O27" s="4" t="s">
        <v>185</v>
      </c>
      <c r="P27" s="3" t="s">
        <v>54</v>
      </c>
      <c r="Q27" s="5">
        <v>43511</v>
      </c>
      <c r="R27" s="5">
        <v>43396</v>
      </c>
      <c r="S27" s="3" t="s">
        <v>59</v>
      </c>
    </row>
    <row r="28" spans="1:19" ht="45" x14ac:dyDescent="0.25">
      <c r="A28" s="11">
        <v>2018</v>
      </c>
      <c r="B28" s="8">
        <v>43374</v>
      </c>
      <c r="C28" s="8">
        <v>43465</v>
      </c>
      <c r="D28" s="6">
        <v>3000</v>
      </c>
      <c r="E28" s="6">
        <v>3000</v>
      </c>
      <c r="F28" s="2" t="s">
        <v>77</v>
      </c>
      <c r="G28" s="17" t="s">
        <v>140</v>
      </c>
      <c r="H28" s="10">
        <f>10000+356230+3652+4920+798652+36523+200000</f>
        <v>1409977</v>
      </c>
      <c r="I28" s="11">
        <v>0</v>
      </c>
      <c r="J28" s="10">
        <v>2659072.6599999997</v>
      </c>
      <c r="K28" s="10">
        <v>2659072.6599999997</v>
      </c>
      <c r="L28" s="10">
        <v>2455571.5</v>
      </c>
      <c r="M28" s="10">
        <v>2455571.5</v>
      </c>
      <c r="N28" s="10"/>
      <c r="O28" s="4" t="s">
        <v>185</v>
      </c>
      <c r="P28" s="3" t="s">
        <v>54</v>
      </c>
      <c r="Q28" s="5">
        <v>43511</v>
      </c>
      <c r="R28" s="5">
        <v>43396</v>
      </c>
      <c r="S28" s="3" t="s">
        <v>59</v>
      </c>
    </row>
    <row r="29" spans="1:19" ht="30" x14ac:dyDescent="0.25">
      <c r="A29" s="11">
        <v>2018</v>
      </c>
      <c r="B29" s="8">
        <v>43374</v>
      </c>
      <c r="C29" s="8">
        <v>43465</v>
      </c>
      <c r="D29" s="6">
        <v>3000</v>
      </c>
      <c r="E29" s="6">
        <v>3000</v>
      </c>
      <c r="F29" s="2" t="s">
        <v>78</v>
      </c>
      <c r="G29" s="17" t="s">
        <v>141</v>
      </c>
      <c r="H29" s="10">
        <v>658953</v>
      </c>
      <c r="I29" s="11">
        <v>0</v>
      </c>
      <c r="J29" s="10">
        <v>597744.56999999995</v>
      </c>
      <c r="K29" s="10">
        <v>597744.56999999995</v>
      </c>
      <c r="L29" s="10">
        <v>542064.56999999995</v>
      </c>
      <c r="M29" s="10">
        <v>542064.56999999995</v>
      </c>
      <c r="N29" s="10"/>
      <c r="O29" s="4" t="s">
        <v>185</v>
      </c>
      <c r="P29" s="3" t="s">
        <v>54</v>
      </c>
      <c r="Q29" s="5">
        <v>43511</v>
      </c>
      <c r="R29" s="5">
        <v>43396</v>
      </c>
      <c r="S29" s="3" t="s">
        <v>59</v>
      </c>
    </row>
    <row r="30" spans="1:19" ht="26.25" x14ac:dyDescent="0.25">
      <c r="A30" s="11">
        <v>2018</v>
      </c>
      <c r="B30" s="8">
        <v>43374</v>
      </c>
      <c r="C30" s="8">
        <v>43465</v>
      </c>
      <c r="D30" s="6">
        <v>3000</v>
      </c>
      <c r="E30" s="6">
        <v>3000</v>
      </c>
      <c r="F30" s="2" t="s">
        <v>79</v>
      </c>
      <c r="G30" s="17" t="s">
        <v>142</v>
      </c>
      <c r="H30" s="10">
        <f>15000+153260</f>
        <v>168260</v>
      </c>
      <c r="I30" s="11">
        <v>0</v>
      </c>
      <c r="J30" s="10">
        <v>302113.06000000006</v>
      </c>
      <c r="K30" s="10">
        <v>302113.06000000006</v>
      </c>
      <c r="L30" s="10">
        <v>274058.33</v>
      </c>
      <c r="M30" s="10">
        <v>274058.33</v>
      </c>
      <c r="N30" s="10"/>
      <c r="O30" s="4" t="s">
        <v>185</v>
      </c>
      <c r="P30" s="3" t="s">
        <v>54</v>
      </c>
      <c r="Q30" s="5">
        <v>43511</v>
      </c>
      <c r="R30" s="5">
        <v>43396</v>
      </c>
      <c r="S30" s="3" t="s">
        <v>59</v>
      </c>
    </row>
    <row r="31" spans="1:19" ht="26.25" x14ac:dyDescent="0.25">
      <c r="A31" s="11">
        <v>2018</v>
      </c>
      <c r="B31" s="8">
        <v>43374</v>
      </c>
      <c r="C31" s="8">
        <v>43465</v>
      </c>
      <c r="D31" s="6">
        <v>3000</v>
      </c>
      <c r="E31" s="6">
        <v>3000</v>
      </c>
      <c r="F31" s="2" t="s">
        <v>80</v>
      </c>
      <c r="G31" s="17" t="s">
        <v>143</v>
      </c>
      <c r="H31" s="10">
        <f>2200000+8000</f>
        <v>2208000</v>
      </c>
      <c r="I31" s="11">
        <v>0</v>
      </c>
      <c r="J31" s="10">
        <v>6209419.2599999998</v>
      </c>
      <c r="K31" s="10">
        <v>6209419.2599999998</v>
      </c>
      <c r="L31" s="10">
        <v>6181069.4800000004</v>
      </c>
      <c r="M31" s="10">
        <v>6181069.4800000004</v>
      </c>
      <c r="N31" s="10"/>
      <c r="O31" s="4" t="s">
        <v>185</v>
      </c>
      <c r="P31" s="3" t="s">
        <v>54</v>
      </c>
      <c r="Q31" s="5">
        <v>43511</v>
      </c>
      <c r="R31" s="5">
        <v>43396</v>
      </c>
      <c r="S31" s="3" t="s">
        <v>59</v>
      </c>
    </row>
    <row r="32" spans="1:19" ht="26.25" x14ac:dyDescent="0.25">
      <c r="A32" s="11">
        <v>2018</v>
      </c>
      <c r="B32" s="8">
        <v>43374</v>
      </c>
      <c r="C32" s="8">
        <v>43465</v>
      </c>
      <c r="D32" s="6">
        <v>3000</v>
      </c>
      <c r="E32" s="6">
        <v>3000</v>
      </c>
      <c r="F32" s="2" t="s">
        <v>81</v>
      </c>
      <c r="G32" s="17" t="s">
        <v>144</v>
      </c>
      <c r="H32" s="10">
        <f>10000+32650+19653+736523</f>
        <v>798826</v>
      </c>
      <c r="I32" s="11">
        <v>0</v>
      </c>
      <c r="J32" s="10">
        <v>994206.15999999992</v>
      </c>
      <c r="K32" s="10">
        <v>994206.15999999992</v>
      </c>
      <c r="L32" s="10">
        <v>208230.47</v>
      </c>
      <c r="M32" s="10">
        <v>207800.01</v>
      </c>
      <c r="N32" s="10"/>
      <c r="O32" s="4" t="s">
        <v>185</v>
      </c>
      <c r="P32" s="3" t="s">
        <v>54</v>
      </c>
      <c r="Q32" s="5">
        <v>43511</v>
      </c>
      <c r="R32" s="5">
        <v>43396</v>
      </c>
      <c r="S32" s="3" t="s">
        <v>59</v>
      </c>
    </row>
    <row r="33" spans="1:19" ht="30" x14ac:dyDescent="0.25">
      <c r="A33" s="11">
        <v>2018</v>
      </c>
      <c r="B33" s="8">
        <v>43374</v>
      </c>
      <c r="C33" s="8">
        <v>43465</v>
      </c>
      <c r="D33" s="6">
        <v>4000</v>
      </c>
      <c r="E33" s="6">
        <v>4000</v>
      </c>
      <c r="F33" s="2" t="s">
        <v>88</v>
      </c>
      <c r="G33" s="17" t="s">
        <v>145</v>
      </c>
      <c r="H33" s="10">
        <v>0</v>
      </c>
      <c r="I33" s="11">
        <v>0</v>
      </c>
      <c r="J33" s="10">
        <v>0</v>
      </c>
      <c r="K33" s="10">
        <v>0</v>
      </c>
      <c r="L33" s="10">
        <v>0</v>
      </c>
      <c r="M33" s="10">
        <v>0</v>
      </c>
      <c r="N33" s="10"/>
      <c r="O33" s="4" t="s">
        <v>185</v>
      </c>
      <c r="P33" s="3" t="s">
        <v>54</v>
      </c>
      <c r="Q33" s="5">
        <v>43511</v>
      </c>
      <c r="R33" s="5">
        <v>43396</v>
      </c>
      <c r="S33" s="3" t="s">
        <v>59</v>
      </c>
    </row>
    <row r="34" spans="1:19" ht="30" x14ac:dyDescent="0.25">
      <c r="A34" s="11">
        <v>2018</v>
      </c>
      <c r="B34" s="8">
        <v>43374</v>
      </c>
      <c r="C34" s="8">
        <v>43465</v>
      </c>
      <c r="D34" s="6">
        <v>4000</v>
      </c>
      <c r="E34" s="6">
        <v>4000</v>
      </c>
      <c r="F34" s="2" t="s">
        <v>89</v>
      </c>
      <c r="G34" s="17" t="s">
        <v>146</v>
      </c>
      <c r="H34" s="10">
        <v>0</v>
      </c>
      <c r="I34" s="11">
        <v>0</v>
      </c>
      <c r="J34" s="10">
        <v>0</v>
      </c>
      <c r="K34" s="10">
        <v>0</v>
      </c>
      <c r="L34" s="10">
        <v>0</v>
      </c>
      <c r="M34" s="10">
        <v>0</v>
      </c>
      <c r="N34" s="10"/>
      <c r="O34" s="4" t="s">
        <v>185</v>
      </c>
      <c r="P34" s="3" t="s">
        <v>54</v>
      </c>
      <c r="Q34" s="5">
        <v>43511</v>
      </c>
      <c r="R34" s="5">
        <v>43396</v>
      </c>
      <c r="S34" s="3" t="s">
        <v>59</v>
      </c>
    </row>
    <row r="35" spans="1:19" ht="26.25" x14ac:dyDescent="0.25">
      <c r="A35" s="11">
        <v>2018</v>
      </c>
      <c r="B35" s="8">
        <v>43374</v>
      </c>
      <c r="C35" s="8">
        <v>43465</v>
      </c>
      <c r="D35" s="6">
        <v>4000</v>
      </c>
      <c r="E35" s="6">
        <v>4000</v>
      </c>
      <c r="F35" s="2" t="s">
        <v>57</v>
      </c>
      <c r="G35" s="17" t="s">
        <v>147</v>
      </c>
      <c r="H35" s="10">
        <f>448362+1262492.83+52300</f>
        <v>1763154.83</v>
      </c>
      <c r="I35" s="11">
        <v>0</v>
      </c>
      <c r="J35" s="10">
        <v>3607483.67</v>
      </c>
      <c r="K35" s="10">
        <v>3607483.67</v>
      </c>
      <c r="L35" s="10">
        <v>3359777.63</v>
      </c>
      <c r="M35" s="10">
        <v>3359777.63</v>
      </c>
      <c r="N35" s="10"/>
      <c r="O35" s="4" t="s">
        <v>185</v>
      </c>
      <c r="P35" s="3" t="s">
        <v>54</v>
      </c>
      <c r="Q35" s="5">
        <v>43511</v>
      </c>
      <c r="R35" s="5">
        <v>43396</v>
      </c>
      <c r="S35" s="3" t="s">
        <v>59</v>
      </c>
    </row>
    <row r="36" spans="1:19" ht="26.25" x14ac:dyDescent="0.25">
      <c r="A36" s="11">
        <v>2018</v>
      </c>
      <c r="B36" s="8">
        <v>43374</v>
      </c>
      <c r="C36" s="8">
        <v>43465</v>
      </c>
      <c r="D36" s="6">
        <v>4000</v>
      </c>
      <c r="E36" s="6">
        <v>4000</v>
      </c>
      <c r="F36" s="2" t="s">
        <v>82</v>
      </c>
      <c r="G36" s="17" t="s">
        <v>148</v>
      </c>
      <c r="H36" s="10">
        <f>756320+211365+308080.73+1154757+10000</f>
        <v>2440522.73</v>
      </c>
      <c r="I36" s="11"/>
      <c r="J36" s="10">
        <v>2684426.43</v>
      </c>
      <c r="K36" s="10">
        <v>2684426.43</v>
      </c>
      <c r="L36" s="10">
        <v>2671675.4900000002</v>
      </c>
      <c r="M36" s="10">
        <v>2670675.4900000002</v>
      </c>
      <c r="N36" s="10"/>
      <c r="O36" s="4" t="s">
        <v>185</v>
      </c>
      <c r="P36" s="3" t="s">
        <v>54</v>
      </c>
      <c r="Q36" s="5">
        <v>43511</v>
      </c>
      <c r="R36" s="5">
        <v>43396</v>
      </c>
      <c r="S36" s="3" t="s">
        <v>59</v>
      </c>
    </row>
    <row r="37" spans="1:19" ht="26.25" x14ac:dyDescent="0.25">
      <c r="A37" s="11">
        <v>2018</v>
      </c>
      <c r="B37" s="8">
        <v>43374</v>
      </c>
      <c r="C37" s="8">
        <v>43465</v>
      </c>
      <c r="D37" s="6">
        <v>4000</v>
      </c>
      <c r="E37" s="6">
        <v>4000</v>
      </c>
      <c r="F37" s="2" t="s">
        <v>83</v>
      </c>
      <c r="G37" s="17" t="s">
        <v>149</v>
      </c>
      <c r="H37" s="10">
        <f>98652+1144063.34</f>
        <v>1242715.3400000001</v>
      </c>
      <c r="I37" s="11">
        <v>0</v>
      </c>
      <c r="J37" s="13">
        <v>1068909.8999999999</v>
      </c>
      <c r="K37" s="13">
        <v>1068909.8999999999</v>
      </c>
      <c r="L37" s="13">
        <v>1068909.8999999999</v>
      </c>
      <c r="M37" s="13">
        <v>1068909.8999999999</v>
      </c>
      <c r="N37" s="10"/>
      <c r="O37" s="4" t="s">
        <v>185</v>
      </c>
      <c r="P37" s="3" t="s">
        <v>54</v>
      </c>
      <c r="Q37" s="5">
        <v>43511</v>
      </c>
      <c r="R37" s="5">
        <v>43396</v>
      </c>
      <c r="S37" s="3" t="s">
        <v>59</v>
      </c>
    </row>
    <row r="38" spans="1:19" ht="30" x14ac:dyDescent="0.25">
      <c r="A38" s="11">
        <v>2018</v>
      </c>
      <c r="B38" s="8">
        <v>43374</v>
      </c>
      <c r="C38" s="8">
        <v>43465</v>
      </c>
      <c r="D38" s="6">
        <v>4000</v>
      </c>
      <c r="E38" s="6">
        <v>4000</v>
      </c>
      <c r="F38" s="2" t="s">
        <v>90</v>
      </c>
      <c r="G38" s="17" t="s">
        <v>150</v>
      </c>
      <c r="H38" s="10">
        <v>0</v>
      </c>
      <c r="I38" s="11">
        <v>0</v>
      </c>
      <c r="J38" s="13">
        <v>0</v>
      </c>
      <c r="K38" s="13">
        <v>0</v>
      </c>
      <c r="L38" s="13">
        <v>0</v>
      </c>
      <c r="M38" s="13">
        <v>0</v>
      </c>
      <c r="N38" s="10"/>
      <c r="O38" s="4" t="s">
        <v>185</v>
      </c>
      <c r="P38" s="3" t="s">
        <v>54</v>
      </c>
      <c r="Q38" s="5">
        <v>43511</v>
      </c>
      <c r="R38" s="5">
        <v>43396</v>
      </c>
      <c r="S38" s="3" t="s">
        <v>59</v>
      </c>
    </row>
    <row r="39" spans="1:19" ht="30" x14ac:dyDescent="0.25">
      <c r="A39" s="11">
        <v>2018</v>
      </c>
      <c r="B39" s="8">
        <v>43374</v>
      </c>
      <c r="C39" s="8">
        <v>43465</v>
      </c>
      <c r="D39" s="6">
        <v>4000</v>
      </c>
      <c r="E39" s="6">
        <v>4000</v>
      </c>
      <c r="F39" s="2" t="s">
        <v>91</v>
      </c>
      <c r="G39" s="17" t="s">
        <v>151</v>
      </c>
      <c r="H39" s="10">
        <v>0</v>
      </c>
      <c r="I39" s="11">
        <v>0</v>
      </c>
      <c r="J39" s="10">
        <v>0</v>
      </c>
      <c r="K39" s="10">
        <v>0</v>
      </c>
      <c r="L39" s="10">
        <v>0</v>
      </c>
      <c r="M39" s="10">
        <v>0</v>
      </c>
      <c r="N39" s="10"/>
      <c r="O39" s="4" t="s">
        <v>185</v>
      </c>
      <c r="P39" s="3" t="s">
        <v>54</v>
      </c>
      <c r="Q39" s="5">
        <v>43511</v>
      </c>
      <c r="R39" s="5">
        <v>43396</v>
      </c>
      <c r="S39" s="3" t="s">
        <v>59</v>
      </c>
    </row>
    <row r="40" spans="1:19" ht="26.25" x14ac:dyDescent="0.25">
      <c r="A40" s="11">
        <v>2018</v>
      </c>
      <c r="B40" s="8">
        <v>43374</v>
      </c>
      <c r="C40" s="8">
        <v>43465</v>
      </c>
      <c r="D40" s="6">
        <v>4000</v>
      </c>
      <c r="E40" s="6">
        <v>4000</v>
      </c>
      <c r="F40" s="2" t="s">
        <v>92</v>
      </c>
      <c r="G40" s="17" t="s">
        <v>152</v>
      </c>
      <c r="H40" s="10">
        <v>40000</v>
      </c>
      <c r="I40" s="11">
        <v>0</v>
      </c>
      <c r="J40" s="10">
        <v>230000</v>
      </c>
      <c r="K40" s="10">
        <v>230000</v>
      </c>
      <c r="L40" s="10">
        <v>230000</v>
      </c>
      <c r="M40" s="10">
        <v>230000</v>
      </c>
      <c r="N40" s="10"/>
      <c r="O40" s="4" t="s">
        <v>185</v>
      </c>
      <c r="P40" s="3" t="s">
        <v>54</v>
      </c>
      <c r="Q40" s="5">
        <v>43511</v>
      </c>
      <c r="R40" s="5">
        <v>43396</v>
      </c>
      <c r="S40" s="3" t="s">
        <v>59</v>
      </c>
    </row>
    <row r="41" spans="1:19" ht="26.25" x14ac:dyDescent="0.25">
      <c r="A41" s="11">
        <v>2018</v>
      </c>
      <c r="B41" s="8">
        <v>43374</v>
      </c>
      <c r="C41" s="8">
        <v>43465</v>
      </c>
      <c r="D41" s="6">
        <v>4000</v>
      </c>
      <c r="E41" s="6">
        <v>4000</v>
      </c>
      <c r="F41" s="2" t="s">
        <v>93</v>
      </c>
      <c r="G41" s="17" t="s">
        <v>153</v>
      </c>
      <c r="H41" s="10">
        <v>0</v>
      </c>
      <c r="I41" s="11">
        <v>0</v>
      </c>
      <c r="J41" s="10">
        <v>0</v>
      </c>
      <c r="K41" s="10">
        <v>0</v>
      </c>
      <c r="L41" s="10">
        <v>0</v>
      </c>
      <c r="M41" s="10">
        <v>0</v>
      </c>
      <c r="N41" s="10"/>
      <c r="O41" s="4" t="s">
        <v>185</v>
      </c>
      <c r="P41" s="3" t="s">
        <v>54</v>
      </c>
      <c r="Q41" s="5">
        <v>43511</v>
      </c>
      <c r="R41" s="5">
        <v>43396</v>
      </c>
      <c r="S41" s="3" t="s">
        <v>59</v>
      </c>
    </row>
    <row r="42" spans="1:19" ht="30" x14ac:dyDescent="0.25">
      <c r="A42" s="11">
        <v>2018</v>
      </c>
      <c r="B42" s="8">
        <v>43374</v>
      </c>
      <c r="C42" s="8">
        <v>43465</v>
      </c>
      <c r="D42" s="6">
        <v>4000</v>
      </c>
      <c r="E42" s="6">
        <v>4000</v>
      </c>
      <c r="F42" s="2" t="s">
        <v>58</v>
      </c>
      <c r="G42" s="17" t="s">
        <v>154</v>
      </c>
      <c r="H42" s="10">
        <f>10000+10000+35000+3200</f>
        <v>58200</v>
      </c>
      <c r="I42" s="11">
        <v>0</v>
      </c>
      <c r="J42" s="10">
        <v>74538.62</v>
      </c>
      <c r="K42" s="10">
        <v>74538.62</v>
      </c>
      <c r="L42" s="10">
        <v>65700.58</v>
      </c>
      <c r="M42" s="10">
        <v>65700.58</v>
      </c>
      <c r="N42" s="10"/>
      <c r="O42" s="4" t="s">
        <v>185</v>
      </c>
      <c r="P42" s="3" t="s">
        <v>54</v>
      </c>
      <c r="Q42" s="5">
        <v>43511</v>
      </c>
      <c r="R42" s="5">
        <v>43396</v>
      </c>
      <c r="S42" s="3" t="s">
        <v>59</v>
      </c>
    </row>
    <row r="43" spans="1:19" ht="30" x14ac:dyDescent="0.25">
      <c r="A43" s="12">
        <v>2018</v>
      </c>
      <c r="B43" s="8">
        <v>43374</v>
      </c>
      <c r="C43" s="8">
        <v>43465</v>
      </c>
      <c r="D43" s="6">
        <v>5000</v>
      </c>
      <c r="E43" s="6">
        <v>5000</v>
      </c>
      <c r="F43" s="2" t="s">
        <v>84</v>
      </c>
      <c r="G43" s="17" t="s">
        <v>155</v>
      </c>
      <c r="H43" s="10">
        <v>27000</v>
      </c>
      <c r="I43" s="12">
        <v>0</v>
      </c>
      <c r="J43" s="7">
        <v>0</v>
      </c>
      <c r="K43" s="7">
        <v>0</v>
      </c>
      <c r="L43" s="7">
        <v>0</v>
      </c>
      <c r="M43" s="7">
        <v>0</v>
      </c>
      <c r="O43" s="4" t="s">
        <v>185</v>
      </c>
      <c r="P43" s="3" t="s">
        <v>54</v>
      </c>
      <c r="Q43" s="5">
        <v>43511</v>
      </c>
      <c r="R43" s="5">
        <v>43396</v>
      </c>
      <c r="S43" s="3" t="s">
        <v>59</v>
      </c>
    </row>
    <row r="44" spans="1:19" ht="30" x14ac:dyDescent="0.25">
      <c r="A44" s="12">
        <v>2018</v>
      </c>
      <c r="B44" s="8">
        <v>43374</v>
      </c>
      <c r="C44" s="8">
        <v>43465</v>
      </c>
      <c r="D44" s="6">
        <v>5000</v>
      </c>
      <c r="E44" s="6">
        <v>5000</v>
      </c>
      <c r="F44" s="2" t="s">
        <v>94</v>
      </c>
      <c r="G44" s="17" t="s">
        <v>156</v>
      </c>
      <c r="H44" s="10">
        <v>0</v>
      </c>
      <c r="I44" s="12">
        <v>0</v>
      </c>
      <c r="J44" s="7">
        <v>465940</v>
      </c>
      <c r="K44" s="7">
        <v>465940</v>
      </c>
      <c r="L44" s="7">
        <v>0</v>
      </c>
      <c r="M44" s="7">
        <v>0</v>
      </c>
      <c r="O44" s="4" t="s">
        <v>185</v>
      </c>
      <c r="P44" s="3" t="s">
        <v>54</v>
      </c>
      <c r="Q44" s="5">
        <v>43511</v>
      </c>
      <c r="R44" s="5">
        <v>43396</v>
      </c>
      <c r="S44" s="3" t="s">
        <v>59</v>
      </c>
    </row>
    <row r="45" spans="1:19" ht="30" x14ac:dyDescent="0.25">
      <c r="A45" s="12">
        <v>2018</v>
      </c>
      <c r="B45" s="8">
        <v>43374</v>
      </c>
      <c r="C45" s="8">
        <v>43465</v>
      </c>
      <c r="D45" s="6">
        <v>5000</v>
      </c>
      <c r="E45" s="6">
        <v>5000</v>
      </c>
      <c r="F45" s="2" t="s">
        <v>85</v>
      </c>
      <c r="G45" s="17" t="s">
        <v>157</v>
      </c>
      <c r="H45" s="10">
        <f>52360+302000</f>
        <v>354360</v>
      </c>
      <c r="I45" s="12">
        <v>0</v>
      </c>
      <c r="J45" s="7">
        <v>354360</v>
      </c>
      <c r="K45" s="7">
        <v>354360</v>
      </c>
      <c r="L45" s="7">
        <v>820300</v>
      </c>
      <c r="M45" s="7">
        <v>820300</v>
      </c>
      <c r="O45" s="4" t="s">
        <v>185</v>
      </c>
      <c r="P45" s="3" t="s">
        <v>54</v>
      </c>
      <c r="Q45" s="5">
        <v>43511</v>
      </c>
      <c r="R45" s="5">
        <v>43396</v>
      </c>
      <c r="S45" s="3" t="s">
        <v>59</v>
      </c>
    </row>
    <row r="46" spans="1:19" ht="26.25" x14ac:dyDescent="0.25">
      <c r="A46" s="12">
        <v>2018</v>
      </c>
      <c r="B46" s="8">
        <v>43374</v>
      </c>
      <c r="C46" s="8">
        <v>43465</v>
      </c>
      <c r="D46" s="6">
        <v>5000</v>
      </c>
      <c r="E46" s="6">
        <v>5000</v>
      </c>
      <c r="F46" s="2" t="s">
        <v>95</v>
      </c>
      <c r="G46" s="17" t="s">
        <v>158</v>
      </c>
      <c r="H46" s="10">
        <v>0</v>
      </c>
      <c r="I46" s="12">
        <v>0</v>
      </c>
      <c r="J46" s="7">
        <v>0</v>
      </c>
      <c r="K46" s="7">
        <v>0</v>
      </c>
      <c r="L46" s="7">
        <v>0</v>
      </c>
      <c r="M46" s="7">
        <v>0</v>
      </c>
      <c r="O46" s="4" t="s">
        <v>185</v>
      </c>
      <c r="P46" s="3" t="s">
        <v>54</v>
      </c>
      <c r="Q46" s="5">
        <v>43511</v>
      </c>
      <c r="R46" s="5">
        <v>43396</v>
      </c>
      <c r="S46" s="3" t="s">
        <v>59</v>
      </c>
    </row>
    <row r="47" spans="1:19" ht="30" x14ac:dyDescent="0.25">
      <c r="A47" s="12">
        <v>2018</v>
      </c>
      <c r="B47" s="8">
        <v>43374</v>
      </c>
      <c r="C47" s="8">
        <v>43465</v>
      </c>
      <c r="D47" s="6">
        <v>5000</v>
      </c>
      <c r="E47" s="6">
        <v>5000</v>
      </c>
      <c r="F47" s="2" t="s">
        <v>86</v>
      </c>
      <c r="G47" s="17" t="s">
        <v>159</v>
      </c>
      <c r="H47" s="10">
        <f>40000+24000+49000</f>
        <v>113000</v>
      </c>
      <c r="I47" s="12">
        <v>0</v>
      </c>
      <c r="J47" s="7">
        <v>19638</v>
      </c>
      <c r="K47" s="7">
        <v>19638</v>
      </c>
      <c r="L47" s="7">
        <v>34638</v>
      </c>
      <c r="M47" s="7">
        <v>34638</v>
      </c>
      <c r="O47" s="4" t="s">
        <v>185</v>
      </c>
      <c r="P47" s="3" t="s">
        <v>54</v>
      </c>
      <c r="Q47" s="5">
        <v>43511</v>
      </c>
      <c r="R47" s="5">
        <v>43396</v>
      </c>
      <c r="S47" s="3" t="s">
        <v>59</v>
      </c>
    </row>
    <row r="48" spans="1:19" ht="26.25" x14ac:dyDescent="0.25">
      <c r="A48" s="12">
        <v>2018</v>
      </c>
      <c r="B48" s="8">
        <v>43374</v>
      </c>
      <c r="C48" s="8">
        <v>43465</v>
      </c>
      <c r="D48" s="6">
        <v>5000</v>
      </c>
      <c r="E48" s="6">
        <v>5000</v>
      </c>
      <c r="F48" s="2" t="s">
        <v>96</v>
      </c>
      <c r="G48" s="17" t="s">
        <v>160</v>
      </c>
      <c r="H48" s="10">
        <v>0</v>
      </c>
      <c r="I48" s="12">
        <v>0</v>
      </c>
      <c r="J48" s="7">
        <v>0</v>
      </c>
      <c r="K48" s="7">
        <v>0</v>
      </c>
      <c r="L48" s="7">
        <v>0</v>
      </c>
      <c r="M48" s="7">
        <v>0</v>
      </c>
      <c r="O48" s="4" t="s">
        <v>185</v>
      </c>
      <c r="P48" s="3" t="s">
        <v>54</v>
      </c>
      <c r="Q48" s="5">
        <v>43511</v>
      </c>
      <c r="R48" s="5">
        <v>43396</v>
      </c>
      <c r="S48" s="3" t="s">
        <v>59</v>
      </c>
    </row>
    <row r="49" spans="1:19" ht="26.25" x14ac:dyDescent="0.25">
      <c r="A49" s="12">
        <v>2018</v>
      </c>
      <c r="B49" s="8">
        <v>43374</v>
      </c>
      <c r="C49" s="8">
        <v>43465</v>
      </c>
      <c r="D49" s="6">
        <v>5000</v>
      </c>
      <c r="E49" s="6">
        <v>5000</v>
      </c>
      <c r="F49" s="2" t="s">
        <v>97</v>
      </c>
      <c r="G49" s="17" t="s">
        <v>161</v>
      </c>
      <c r="H49" s="10">
        <v>0</v>
      </c>
      <c r="I49" s="12">
        <v>0</v>
      </c>
      <c r="J49" s="7">
        <v>0</v>
      </c>
      <c r="K49" s="7">
        <v>0</v>
      </c>
      <c r="L49" s="7">
        <v>0</v>
      </c>
      <c r="M49" s="7">
        <v>0</v>
      </c>
      <c r="O49" s="4" t="s">
        <v>185</v>
      </c>
      <c r="P49" s="3" t="s">
        <v>54</v>
      </c>
      <c r="Q49" s="5">
        <v>43511</v>
      </c>
      <c r="R49" s="5">
        <v>43396</v>
      </c>
      <c r="S49" s="3" t="s">
        <v>59</v>
      </c>
    </row>
    <row r="50" spans="1:19" ht="26.25" x14ac:dyDescent="0.25">
      <c r="A50" s="12">
        <v>2018</v>
      </c>
      <c r="B50" s="8">
        <v>43374</v>
      </c>
      <c r="C50" s="8">
        <v>43465</v>
      </c>
      <c r="D50" s="6">
        <v>5000</v>
      </c>
      <c r="E50" s="6">
        <v>5000</v>
      </c>
      <c r="F50" s="2" t="s">
        <v>98</v>
      </c>
      <c r="G50" s="17" t="s">
        <v>162</v>
      </c>
      <c r="H50" s="10">
        <v>15000</v>
      </c>
      <c r="I50" s="12">
        <v>0</v>
      </c>
      <c r="J50" s="7">
        <v>212200</v>
      </c>
      <c r="K50" s="7">
        <v>212200</v>
      </c>
      <c r="L50" s="7">
        <v>197200</v>
      </c>
      <c r="M50" s="7">
        <v>197200</v>
      </c>
      <c r="O50" s="4" t="s">
        <v>185</v>
      </c>
      <c r="P50" s="3" t="s">
        <v>54</v>
      </c>
      <c r="Q50" s="5">
        <v>43511</v>
      </c>
      <c r="R50" s="5">
        <v>43396</v>
      </c>
      <c r="S50" s="3" t="s">
        <v>59</v>
      </c>
    </row>
    <row r="51" spans="1:19" ht="30" x14ac:dyDescent="0.25">
      <c r="A51" s="12">
        <v>2018</v>
      </c>
      <c r="B51" s="8">
        <v>43374</v>
      </c>
      <c r="C51" s="8">
        <v>43465</v>
      </c>
      <c r="D51" s="6">
        <v>6000</v>
      </c>
      <c r="E51" s="6">
        <v>6000</v>
      </c>
      <c r="F51" s="2" t="s">
        <v>99</v>
      </c>
      <c r="G51" s="17" t="s">
        <v>163</v>
      </c>
      <c r="H51" s="10">
        <v>12893471</v>
      </c>
      <c r="I51" s="12">
        <v>0</v>
      </c>
      <c r="J51" s="7">
        <v>39602670.200000003</v>
      </c>
      <c r="K51" s="7">
        <v>39602670.200000003</v>
      </c>
      <c r="L51" s="7">
        <v>39602670.200000003</v>
      </c>
      <c r="M51" s="7">
        <v>39602670.200000003</v>
      </c>
      <c r="O51" s="4" t="s">
        <v>185</v>
      </c>
      <c r="P51" s="3" t="s">
        <v>54</v>
      </c>
      <c r="Q51" s="5">
        <v>43511</v>
      </c>
      <c r="R51" s="5">
        <v>43396</v>
      </c>
      <c r="S51" s="3" t="s">
        <v>59</v>
      </c>
    </row>
    <row r="52" spans="1:19" ht="26.25" x14ac:dyDescent="0.25">
      <c r="A52" s="12">
        <v>2018</v>
      </c>
      <c r="B52" s="8">
        <v>43374</v>
      </c>
      <c r="C52" s="8">
        <v>43465</v>
      </c>
      <c r="D52" s="6">
        <v>6000</v>
      </c>
      <c r="E52" s="6">
        <v>6000</v>
      </c>
      <c r="F52" s="2" t="s">
        <v>100</v>
      </c>
      <c r="G52" s="17" t="s">
        <v>164</v>
      </c>
      <c r="H52" s="10">
        <v>0</v>
      </c>
      <c r="I52" s="12">
        <v>0</v>
      </c>
      <c r="J52" s="7">
        <v>0</v>
      </c>
      <c r="K52" s="7">
        <v>0</v>
      </c>
      <c r="L52" s="7">
        <v>0</v>
      </c>
      <c r="M52" s="7">
        <v>0</v>
      </c>
      <c r="O52" s="4" t="s">
        <v>185</v>
      </c>
      <c r="P52" s="3" t="s">
        <v>54</v>
      </c>
      <c r="Q52" s="5">
        <v>43511</v>
      </c>
      <c r="R52" s="5">
        <v>43396</v>
      </c>
      <c r="S52" s="3" t="s">
        <v>59</v>
      </c>
    </row>
    <row r="53" spans="1:19" ht="30" x14ac:dyDescent="0.25">
      <c r="A53" s="12">
        <v>2018</v>
      </c>
      <c r="B53" s="8">
        <v>43374</v>
      </c>
      <c r="C53" s="8">
        <v>43465</v>
      </c>
      <c r="D53" s="6">
        <v>6000</v>
      </c>
      <c r="E53" s="6">
        <v>6000</v>
      </c>
      <c r="F53" s="2" t="s">
        <v>101</v>
      </c>
      <c r="G53" s="17" t="s">
        <v>165</v>
      </c>
      <c r="H53" s="10">
        <v>0</v>
      </c>
      <c r="I53" s="12">
        <v>0</v>
      </c>
      <c r="J53" s="7">
        <v>0</v>
      </c>
      <c r="K53" s="7">
        <v>0</v>
      </c>
      <c r="L53" s="7">
        <v>0</v>
      </c>
      <c r="M53" s="7">
        <v>0</v>
      </c>
      <c r="O53" s="4" t="s">
        <v>185</v>
      </c>
      <c r="P53" s="3" t="s">
        <v>54</v>
      </c>
      <c r="Q53" s="5">
        <v>43511</v>
      </c>
      <c r="R53" s="5">
        <v>43396</v>
      </c>
      <c r="S53" s="3" t="s">
        <v>59</v>
      </c>
    </row>
    <row r="54" spans="1:19" ht="30" x14ac:dyDescent="0.25">
      <c r="A54" s="12">
        <v>2018</v>
      </c>
      <c r="B54" s="8">
        <v>43374</v>
      </c>
      <c r="C54" s="8">
        <v>43465</v>
      </c>
      <c r="D54" s="6">
        <v>7000</v>
      </c>
      <c r="E54" s="6">
        <v>7000</v>
      </c>
      <c r="F54" s="2" t="s">
        <v>102</v>
      </c>
      <c r="G54" s="17" t="s">
        <v>166</v>
      </c>
      <c r="H54" s="10">
        <v>0</v>
      </c>
      <c r="I54" s="12">
        <v>0</v>
      </c>
      <c r="J54" s="7">
        <v>0</v>
      </c>
      <c r="K54" s="7">
        <v>0</v>
      </c>
      <c r="L54" s="7">
        <v>0</v>
      </c>
      <c r="M54" s="7">
        <v>0</v>
      </c>
      <c r="O54" s="4" t="s">
        <v>185</v>
      </c>
      <c r="P54" s="3" t="s">
        <v>54</v>
      </c>
      <c r="Q54" s="5">
        <v>43511</v>
      </c>
      <c r="R54" s="5">
        <v>43396</v>
      </c>
      <c r="S54" s="3" t="s">
        <v>59</v>
      </c>
    </row>
    <row r="55" spans="1:19" ht="30" x14ac:dyDescent="0.25">
      <c r="A55" s="12">
        <v>2018</v>
      </c>
      <c r="B55" s="8">
        <v>43374</v>
      </c>
      <c r="C55" s="8">
        <v>43465</v>
      </c>
      <c r="D55" s="6">
        <v>7000</v>
      </c>
      <c r="E55" s="6">
        <v>7000</v>
      </c>
      <c r="F55" s="2" t="s">
        <v>103</v>
      </c>
      <c r="G55" s="17" t="s">
        <v>167</v>
      </c>
      <c r="H55" s="10">
        <v>0</v>
      </c>
      <c r="I55" s="12">
        <v>0</v>
      </c>
      <c r="J55" s="7">
        <v>0</v>
      </c>
      <c r="K55" s="7">
        <v>0</v>
      </c>
      <c r="L55" s="7">
        <v>0</v>
      </c>
      <c r="M55" s="7">
        <v>0</v>
      </c>
      <c r="O55" s="4" t="s">
        <v>185</v>
      </c>
      <c r="P55" s="3" t="s">
        <v>54</v>
      </c>
      <c r="Q55" s="5">
        <v>43511</v>
      </c>
      <c r="R55" s="5">
        <v>43396</v>
      </c>
      <c r="S55" s="3" t="s">
        <v>59</v>
      </c>
    </row>
    <row r="56" spans="1:19" ht="30" x14ac:dyDescent="0.25">
      <c r="A56" s="12">
        <v>2018</v>
      </c>
      <c r="B56" s="8">
        <v>43374</v>
      </c>
      <c r="C56" s="8">
        <v>43465</v>
      </c>
      <c r="D56" s="6">
        <v>7000</v>
      </c>
      <c r="E56" s="6">
        <v>7000</v>
      </c>
      <c r="F56" s="2" t="s">
        <v>104</v>
      </c>
      <c r="G56" s="17" t="s">
        <v>168</v>
      </c>
      <c r="H56" s="10">
        <v>0</v>
      </c>
      <c r="I56" s="12">
        <v>0</v>
      </c>
      <c r="J56" s="7">
        <v>0</v>
      </c>
      <c r="K56" s="7">
        <v>0</v>
      </c>
      <c r="L56" s="7">
        <v>0</v>
      </c>
      <c r="M56" s="7">
        <v>0</v>
      </c>
      <c r="O56" s="4" t="s">
        <v>185</v>
      </c>
      <c r="P56" s="3" t="s">
        <v>54</v>
      </c>
      <c r="Q56" s="5">
        <v>43511</v>
      </c>
      <c r="R56" s="5">
        <v>43396</v>
      </c>
      <c r="S56" s="3" t="s">
        <v>59</v>
      </c>
    </row>
    <row r="57" spans="1:19" ht="26.25" x14ac:dyDescent="0.25">
      <c r="A57" s="12">
        <v>2018</v>
      </c>
      <c r="B57" s="8">
        <v>43374</v>
      </c>
      <c r="C57" s="8">
        <v>43465</v>
      </c>
      <c r="D57" s="6">
        <v>7000</v>
      </c>
      <c r="E57" s="6">
        <v>7000</v>
      </c>
      <c r="F57" s="2" t="s">
        <v>105</v>
      </c>
      <c r="G57" s="17" t="s">
        <v>169</v>
      </c>
      <c r="H57" s="10">
        <v>0</v>
      </c>
      <c r="I57" s="12">
        <v>0</v>
      </c>
      <c r="J57" s="7">
        <v>0</v>
      </c>
      <c r="K57" s="7">
        <v>0</v>
      </c>
      <c r="L57" s="7">
        <v>0</v>
      </c>
      <c r="M57" s="7">
        <v>0</v>
      </c>
      <c r="O57" s="4" t="s">
        <v>185</v>
      </c>
      <c r="P57" s="3" t="s">
        <v>54</v>
      </c>
      <c r="Q57" s="5">
        <v>43511</v>
      </c>
      <c r="R57" s="5">
        <v>43396</v>
      </c>
      <c r="S57" s="3" t="s">
        <v>59</v>
      </c>
    </row>
    <row r="58" spans="1:19" ht="26.25" x14ac:dyDescent="0.25">
      <c r="A58" s="12">
        <v>2018</v>
      </c>
      <c r="B58" s="8">
        <v>43374</v>
      </c>
      <c r="C58" s="8">
        <v>43465</v>
      </c>
      <c r="D58" s="6">
        <v>7000</v>
      </c>
      <c r="E58" s="6">
        <v>7000</v>
      </c>
      <c r="F58" s="2" t="s">
        <v>106</v>
      </c>
      <c r="G58" s="17" t="s">
        <v>170</v>
      </c>
      <c r="H58" s="10">
        <v>0</v>
      </c>
      <c r="I58" s="12">
        <v>0</v>
      </c>
      <c r="J58" s="7">
        <v>0</v>
      </c>
      <c r="K58" s="7">
        <v>0</v>
      </c>
      <c r="L58" s="7">
        <v>0</v>
      </c>
      <c r="M58" s="7">
        <v>0</v>
      </c>
      <c r="O58" s="4" t="s">
        <v>185</v>
      </c>
      <c r="P58" s="3" t="s">
        <v>54</v>
      </c>
      <c r="Q58" s="5">
        <v>43511</v>
      </c>
      <c r="R58" s="5">
        <v>43396</v>
      </c>
      <c r="S58" s="3" t="s">
        <v>59</v>
      </c>
    </row>
    <row r="59" spans="1:19" ht="30" x14ac:dyDescent="0.25">
      <c r="A59" s="12">
        <v>2018</v>
      </c>
      <c r="B59" s="8">
        <v>43374</v>
      </c>
      <c r="C59" s="8">
        <v>43465</v>
      </c>
      <c r="D59" s="6">
        <v>7000</v>
      </c>
      <c r="E59" s="6">
        <v>7000</v>
      </c>
      <c r="F59" s="2" t="s">
        <v>107</v>
      </c>
      <c r="G59" s="17" t="s">
        <v>171</v>
      </c>
      <c r="H59" s="10">
        <v>0</v>
      </c>
      <c r="I59" s="12">
        <v>0</v>
      </c>
      <c r="J59" s="7">
        <v>0</v>
      </c>
      <c r="K59" s="7">
        <v>0</v>
      </c>
      <c r="L59" s="7">
        <v>0</v>
      </c>
      <c r="M59" s="7">
        <v>0</v>
      </c>
      <c r="O59" s="4" t="s">
        <v>185</v>
      </c>
      <c r="P59" s="3" t="s">
        <v>54</v>
      </c>
      <c r="Q59" s="5">
        <v>43511</v>
      </c>
      <c r="R59" s="5">
        <v>43396</v>
      </c>
      <c r="S59" s="3" t="s">
        <v>59</v>
      </c>
    </row>
    <row r="60" spans="1:19" ht="26.25" x14ac:dyDescent="0.25">
      <c r="A60" s="12">
        <v>2018</v>
      </c>
      <c r="B60" s="8">
        <v>43374</v>
      </c>
      <c r="C60" s="8">
        <v>43465</v>
      </c>
      <c r="D60" s="6">
        <v>7000</v>
      </c>
      <c r="E60" s="6">
        <v>7000</v>
      </c>
      <c r="F60" s="2" t="s">
        <v>108</v>
      </c>
      <c r="G60" s="17" t="s">
        <v>172</v>
      </c>
      <c r="H60" s="10">
        <v>0</v>
      </c>
      <c r="I60" s="12">
        <v>0</v>
      </c>
      <c r="J60" s="7">
        <v>0</v>
      </c>
      <c r="K60" s="7">
        <v>0</v>
      </c>
      <c r="L60" s="7">
        <v>0</v>
      </c>
      <c r="M60" s="7">
        <v>0</v>
      </c>
      <c r="O60" s="4" t="s">
        <v>185</v>
      </c>
      <c r="P60" s="3" t="s">
        <v>54</v>
      </c>
      <c r="Q60" s="5">
        <v>43511</v>
      </c>
      <c r="R60" s="5">
        <v>43396</v>
      </c>
      <c r="S60" s="3" t="s">
        <v>59</v>
      </c>
    </row>
    <row r="61" spans="1:19" ht="30" x14ac:dyDescent="0.25">
      <c r="A61" s="12">
        <v>2018</v>
      </c>
      <c r="B61" s="8">
        <v>43374</v>
      </c>
      <c r="C61" s="8">
        <v>43465</v>
      </c>
      <c r="D61" s="6">
        <v>7000</v>
      </c>
      <c r="E61" s="6">
        <v>7000</v>
      </c>
      <c r="F61" s="2" t="s">
        <v>109</v>
      </c>
      <c r="G61" s="17" t="s">
        <v>173</v>
      </c>
      <c r="H61" s="10">
        <v>0</v>
      </c>
      <c r="I61" s="12">
        <v>0</v>
      </c>
      <c r="J61" s="7">
        <v>0</v>
      </c>
      <c r="K61" s="7">
        <v>0</v>
      </c>
      <c r="L61" s="7">
        <v>0</v>
      </c>
      <c r="M61" s="7">
        <v>0</v>
      </c>
      <c r="O61" s="4" t="s">
        <v>185</v>
      </c>
      <c r="P61" s="3" t="s">
        <v>54</v>
      </c>
      <c r="Q61" s="5">
        <v>43511</v>
      </c>
      <c r="R61" s="5">
        <v>43396</v>
      </c>
      <c r="S61" s="3" t="s">
        <v>59</v>
      </c>
    </row>
    <row r="62" spans="1:19" ht="30" x14ac:dyDescent="0.25">
      <c r="A62" s="12">
        <v>2018</v>
      </c>
      <c r="B62" s="8">
        <v>43374</v>
      </c>
      <c r="C62" s="8">
        <v>43465</v>
      </c>
      <c r="D62" s="6">
        <v>8000</v>
      </c>
      <c r="E62" s="6">
        <v>8000</v>
      </c>
      <c r="F62" s="2" t="s">
        <v>110</v>
      </c>
      <c r="G62" s="17" t="s">
        <v>174</v>
      </c>
      <c r="H62" s="10">
        <v>0</v>
      </c>
      <c r="I62" s="12">
        <v>0</v>
      </c>
      <c r="J62" s="7">
        <v>0</v>
      </c>
      <c r="K62" s="7">
        <v>0</v>
      </c>
      <c r="L62" s="7">
        <v>0</v>
      </c>
      <c r="M62" s="7">
        <v>0</v>
      </c>
      <c r="O62" s="4" t="s">
        <v>185</v>
      </c>
      <c r="P62" s="3" t="s">
        <v>54</v>
      </c>
      <c r="Q62" s="5">
        <v>43511</v>
      </c>
      <c r="R62" s="5">
        <v>43396</v>
      </c>
      <c r="S62" s="3" t="s">
        <v>59</v>
      </c>
    </row>
    <row r="63" spans="1:19" ht="26.25" x14ac:dyDescent="0.25">
      <c r="A63" s="12">
        <v>2018</v>
      </c>
      <c r="B63" s="8">
        <v>43374</v>
      </c>
      <c r="C63" s="8">
        <v>43465</v>
      </c>
      <c r="D63" s="6">
        <v>8000</v>
      </c>
      <c r="E63" s="6">
        <v>8000</v>
      </c>
      <c r="F63" s="2" t="s">
        <v>111</v>
      </c>
      <c r="G63" s="17" t="s">
        <v>175</v>
      </c>
      <c r="H63" s="10">
        <v>0</v>
      </c>
      <c r="I63" s="12">
        <v>0</v>
      </c>
      <c r="J63" s="7">
        <v>0</v>
      </c>
      <c r="K63" s="7">
        <v>0</v>
      </c>
      <c r="L63" s="7">
        <v>0</v>
      </c>
      <c r="M63" s="7">
        <v>0</v>
      </c>
      <c r="O63" s="4" t="s">
        <v>185</v>
      </c>
      <c r="P63" s="3" t="s">
        <v>54</v>
      </c>
      <c r="Q63" s="5">
        <v>43511</v>
      </c>
      <c r="R63" s="5">
        <v>43396</v>
      </c>
      <c r="S63" s="3" t="s">
        <v>59</v>
      </c>
    </row>
    <row r="64" spans="1:19" ht="26.25" x14ac:dyDescent="0.25">
      <c r="A64" s="12">
        <v>2018</v>
      </c>
      <c r="B64" s="8">
        <v>43374</v>
      </c>
      <c r="C64" s="8">
        <v>43465</v>
      </c>
      <c r="D64" s="6">
        <v>8000</v>
      </c>
      <c r="E64" s="6">
        <v>8000</v>
      </c>
      <c r="F64" s="2" t="s">
        <v>112</v>
      </c>
      <c r="G64" s="17" t="s">
        <v>176</v>
      </c>
      <c r="H64" s="10">
        <v>0</v>
      </c>
      <c r="I64" s="12">
        <v>0</v>
      </c>
      <c r="J64" s="7">
        <v>0</v>
      </c>
      <c r="K64" s="7">
        <v>0</v>
      </c>
      <c r="L64" s="7">
        <v>0</v>
      </c>
      <c r="M64" s="7">
        <v>0</v>
      </c>
      <c r="O64" s="4" t="s">
        <v>185</v>
      </c>
      <c r="P64" s="3" t="s">
        <v>54</v>
      </c>
      <c r="Q64" s="5">
        <v>43511</v>
      </c>
      <c r="R64" s="5">
        <v>43396</v>
      </c>
      <c r="S64" s="3" t="s">
        <v>59</v>
      </c>
    </row>
    <row r="65" spans="1:19" ht="26.25" x14ac:dyDescent="0.25">
      <c r="A65" s="12">
        <v>2018</v>
      </c>
      <c r="B65" s="8">
        <v>43374</v>
      </c>
      <c r="C65" s="8">
        <v>43465</v>
      </c>
      <c r="D65" s="6">
        <v>8000</v>
      </c>
      <c r="E65" s="6">
        <v>8000</v>
      </c>
      <c r="F65" s="2" t="s">
        <v>113</v>
      </c>
      <c r="G65" s="17" t="s">
        <v>177</v>
      </c>
      <c r="H65" s="10">
        <v>0</v>
      </c>
      <c r="I65" s="12">
        <v>0</v>
      </c>
      <c r="J65" s="7">
        <v>0</v>
      </c>
      <c r="K65" s="7">
        <v>0</v>
      </c>
      <c r="L65" s="7">
        <v>0</v>
      </c>
      <c r="M65" s="7">
        <v>0</v>
      </c>
      <c r="O65" s="4" t="s">
        <v>185</v>
      </c>
      <c r="P65" s="3" t="s">
        <v>54</v>
      </c>
      <c r="Q65" s="5">
        <v>43511</v>
      </c>
      <c r="R65" s="5">
        <v>43396</v>
      </c>
      <c r="S65" s="3" t="s">
        <v>59</v>
      </c>
    </row>
    <row r="66" spans="1:19" ht="30" x14ac:dyDescent="0.25">
      <c r="A66" s="12">
        <v>2018</v>
      </c>
      <c r="B66" s="8">
        <v>43374</v>
      </c>
      <c r="C66" s="8">
        <v>43465</v>
      </c>
      <c r="D66" s="6">
        <v>9000</v>
      </c>
      <c r="E66" s="6">
        <v>9000</v>
      </c>
      <c r="F66" s="2" t="s">
        <v>114</v>
      </c>
      <c r="G66" s="17" t="s">
        <v>178</v>
      </c>
      <c r="H66" s="10">
        <v>0</v>
      </c>
      <c r="I66" s="12">
        <v>0</v>
      </c>
      <c r="J66" s="7">
        <v>0</v>
      </c>
      <c r="K66" s="7">
        <v>0</v>
      </c>
      <c r="L66" s="7">
        <v>0</v>
      </c>
      <c r="M66" s="7">
        <v>0</v>
      </c>
      <c r="O66" s="4" t="s">
        <v>185</v>
      </c>
      <c r="P66" s="3" t="s">
        <v>54</v>
      </c>
      <c r="Q66" s="5">
        <v>43511</v>
      </c>
      <c r="R66" s="5">
        <v>43396</v>
      </c>
      <c r="S66" s="3" t="s">
        <v>59</v>
      </c>
    </row>
    <row r="67" spans="1:19" ht="26.25" x14ac:dyDescent="0.25">
      <c r="A67" s="12">
        <v>2018</v>
      </c>
      <c r="B67" s="8">
        <v>43374</v>
      </c>
      <c r="C67" s="8">
        <v>43465</v>
      </c>
      <c r="D67" s="6">
        <v>9000</v>
      </c>
      <c r="E67" s="6">
        <v>9000</v>
      </c>
      <c r="F67" s="2" t="s">
        <v>115</v>
      </c>
      <c r="G67" s="17" t="s">
        <v>179</v>
      </c>
      <c r="H67" s="10">
        <v>0</v>
      </c>
      <c r="I67" s="12">
        <v>0</v>
      </c>
      <c r="J67" s="7">
        <v>0</v>
      </c>
      <c r="K67" s="7">
        <v>0</v>
      </c>
      <c r="L67" s="7">
        <v>0</v>
      </c>
      <c r="M67" s="7">
        <v>0</v>
      </c>
      <c r="O67" s="4" t="s">
        <v>185</v>
      </c>
      <c r="P67" s="3" t="s">
        <v>54</v>
      </c>
      <c r="Q67" s="5">
        <v>43511</v>
      </c>
      <c r="R67" s="5">
        <v>43396</v>
      </c>
      <c r="S67" s="3" t="s">
        <v>59</v>
      </c>
    </row>
    <row r="68" spans="1:19" ht="30" x14ac:dyDescent="0.25">
      <c r="A68" s="12">
        <v>2018</v>
      </c>
      <c r="B68" s="8">
        <v>43374</v>
      </c>
      <c r="C68" s="8">
        <v>43465</v>
      </c>
      <c r="D68" s="6">
        <v>9000</v>
      </c>
      <c r="E68" s="6">
        <v>9000</v>
      </c>
      <c r="F68" s="2" t="s">
        <v>116</v>
      </c>
      <c r="G68" s="17" t="s">
        <v>180</v>
      </c>
      <c r="H68" s="10">
        <v>0</v>
      </c>
      <c r="I68" s="12">
        <v>0</v>
      </c>
      <c r="J68" s="7">
        <v>0</v>
      </c>
      <c r="K68" s="7">
        <v>0</v>
      </c>
      <c r="L68" s="7">
        <v>0</v>
      </c>
      <c r="M68" s="7">
        <v>0</v>
      </c>
      <c r="O68" s="4" t="s">
        <v>185</v>
      </c>
      <c r="P68" s="3" t="s">
        <v>54</v>
      </c>
      <c r="Q68" s="5">
        <v>43511</v>
      </c>
      <c r="R68" s="5">
        <v>43396</v>
      </c>
      <c r="S68" s="3" t="s">
        <v>59</v>
      </c>
    </row>
    <row r="69" spans="1:19" ht="26.25" x14ac:dyDescent="0.25">
      <c r="A69" s="12">
        <v>2018</v>
      </c>
      <c r="B69" s="8">
        <v>43374</v>
      </c>
      <c r="C69" s="8">
        <v>43465</v>
      </c>
      <c r="D69" s="6">
        <v>9000</v>
      </c>
      <c r="E69" s="6">
        <v>9000</v>
      </c>
      <c r="F69" s="2" t="s">
        <v>117</v>
      </c>
      <c r="G69" s="17" t="s">
        <v>181</v>
      </c>
      <c r="H69" s="10">
        <v>0</v>
      </c>
      <c r="I69" s="12">
        <v>0</v>
      </c>
      <c r="J69" s="7">
        <v>0</v>
      </c>
      <c r="K69" s="7">
        <v>0</v>
      </c>
      <c r="L69" s="7">
        <v>0</v>
      </c>
      <c r="M69" s="7">
        <v>0</v>
      </c>
      <c r="O69" s="4" t="s">
        <v>185</v>
      </c>
      <c r="P69" s="3" t="s">
        <v>54</v>
      </c>
      <c r="Q69" s="5">
        <v>43511</v>
      </c>
      <c r="R69" s="5">
        <v>43396</v>
      </c>
      <c r="S69" s="3" t="s">
        <v>59</v>
      </c>
    </row>
    <row r="70" spans="1:19" ht="26.25" x14ac:dyDescent="0.25">
      <c r="A70" s="12">
        <v>2018</v>
      </c>
      <c r="B70" s="8">
        <v>43374</v>
      </c>
      <c r="C70" s="8">
        <v>43465</v>
      </c>
      <c r="D70" s="6">
        <v>9000</v>
      </c>
      <c r="E70" s="6">
        <v>9000</v>
      </c>
      <c r="F70" s="2" t="s">
        <v>118</v>
      </c>
      <c r="G70" s="17" t="s">
        <v>182</v>
      </c>
      <c r="H70" s="10">
        <v>0</v>
      </c>
      <c r="I70" s="12">
        <v>0</v>
      </c>
      <c r="J70" s="7">
        <v>0</v>
      </c>
      <c r="K70" s="7">
        <v>0</v>
      </c>
      <c r="L70" s="7">
        <v>0</v>
      </c>
      <c r="M70" s="7">
        <v>0</v>
      </c>
      <c r="O70" s="4" t="s">
        <v>185</v>
      </c>
      <c r="P70" s="3" t="s">
        <v>54</v>
      </c>
      <c r="Q70" s="5">
        <v>43511</v>
      </c>
      <c r="R70" s="5">
        <v>43396</v>
      </c>
      <c r="S70" s="3" t="s">
        <v>59</v>
      </c>
    </row>
    <row r="71" spans="1:19" ht="26.25" x14ac:dyDescent="0.25">
      <c r="A71" s="12">
        <v>2018</v>
      </c>
      <c r="B71" s="8">
        <v>43374</v>
      </c>
      <c r="C71" s="8">
        <v>43465</v>
      </c>
      <c r="D71" s="6">
        <v>9000</v>
      </c>
      <c r="E71" s="6">
        <v>9000</v>
      </c>
      <c r="F71" s="2" t="s">
        <v>119</v>
      </c>
      <c r="G71" s="17" t="s">
        <v>183</v>
      </c>
      <c r="H71" s="10">
        <v>0</v>
      </c>
      <c r="I71" s="12">
        <v>0</v>
      </c>
      <c r="J71" s="7">
        <v>0</v>
      </c>
      <c r="K71" s="7">
        <v>0</v>
      </c>
      <c r="L71" s="7">
        <v>0</v>
      </c>
      <c r="M71" s="7">
        <v>0</v>
      </c>
      <c r="O71" s="4" t="s">
        <v>185</v>
      </c>
      <c r="P71" s="3" t="s">
        <v>54</v>
      </c>
      <c r="Q71" s="5">
        <v>43511</v>
      </c>
      <c r="R71" s="5">
        <v>43396</v>
      </c>
      <c r="S71" s="3" t="s">
        <v>59</v>
      </c>
    </row>
    <row r="72" spans="1:19" ht="30" x14ac:dyDescent="0.25">
      <c r="A72" s="12">
        <v>2018</v>
      </c>
      <c r="B72" s="8">
        <v>43374</v>
      </c>
      <c r="C72" s="8">
        <v>43465</v>
      </c>
      <c r="D72" s="6">
        <v>9000</v>
      </c>
      <c r="E72" s="6">
        <v>9000</v>
      </c>
      <c r="F72" s="2" t="s">
        <v>87</v>
      </c>
      <c r="G72" s="17" t="s">
        <v>184</v>
      </c>
      <c r="H72" s="10">
        <v>5308737.4800000004</v>
      </c>
      <c r="I72" s="12">
        <v>0</v>
      </c>
      <c r="J72" s="7">
        <v>5145578.03</v>
      </c>
      <c r="K72" s="7">
        <v>5145578.03</v>
      </c>
      <c r="L72" s="7">
        <v>5153463.0999999996</v>
      </c>
      <c r="M72" s="7">
        <v>5153463.0999999996</v>
      </c>
      <c r="O72" s="4" t="s">
        <v>185</v>
      </c>
      <c r="P72" s="3" t="s">
        <v>54</v>
      </c>
      <c r="Q72" s="5">
        <v>43511</v>
      </c>
      <c r="R72" s="5">
        <v>43396</v>
      </c>
      <c r="S72" s="3" t="s">
        <v>59</v>
      </c>
    </row>
  </sheetData>
  <mergeCells count="7">
    <mergeCell ref="A6:S6"/>
    <mergeCell ref="A2:C2"/>
    <mergeCell ref="D2:F2"/>
    <mergeCell ref="G2:I2"/>
    <mergeCell ref="A3:C3"/>
    <mergeCell ref="D3:F3"/>
    <mergeCell ref="G3:I3"/>
  </mergeCells>
  <pageMargins left="0.11811023622047245" right="0" top="0.74803149606299213" bottom="0.74803149606299213" header="0.31496062992125984" footer="0.31496062992125984"/>
  <pageSetup paperSize="5"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2018-07-16T15:52:29Z</cp:lastPrinted>
  <dcterms:created xsi:type="dcterms:W3CDTF">2018-07-04T16:54:33Z</dcterms:created>
  <dcterms:modified xsi:type="dcterms:W3CDTF">2019-02-18T23:40:48Z</dcterms:modified>
</cp:coreProperties>
</file>